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орозова\Desktop\"/>
    </mc:Choice>
  </mc:AlternateContent>
  <bookViews>
    <workbookView xWindow="480" yWindow="15" windowWidth="13215" windowHeight="7875"/>
  </bookViews>
  <sheets>
    <sheet name="Лист1" sheetId="1" r:id="rId1"/>
    <sheet name="Лист2" sheetId="2" r:id="rId2"/>
    <sheet name="Лист3" sheetId="3" r:id="rId3"/>
  </sheets>
  <calcPr calcId="152511" iterate="1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65" i="1"/>
  <c r="I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9" i="1"/>
  <c r="H60" i="1"/>
  <c r="H65" i="1"/>
  <c r="H8" i="1"/>
  <c r="G9" i="1" l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46" i="1" l="1"/>
  <c r="G27" i="1"/>
  <c r="G16" i="1"/>
  <c r="G8" i="1"/>
  <c r="C61" i="1" l="1"/>
  <c r="C59" i="1"/>
  <c r="C57" i="1"/>
  <c r="C55" i="1"/>
  <c r="C52" i="1"/>
  <c r="C49" i="1"/>
  <c r="C46" i="1"/>
  <c r="C43" i="1"/>
  <c r="C39" i="1"/>
  <c r="C36" i="1"/>
  <c r="C34" i="1"/>
  <c r="C30" i="1"/>
  <c r="C27" i="1"/>
  <c r="C24" i="1"/>
  <c r="C22" i="1"/>
  <c r="C20" i="1"/>
  <c r="C16" i="1"/>
  <c r="C12" i="1"/>
  <c r="C8" i="1"/>
  <c r="C65" i="1" l="1"/>
  <c r="G65" i="1" l="1"/>
</calcChain>
</file>

<file path=xl/sharedStrings.xml><?xml version="1.0" encoding="utf-8"?>
<sst xmlns="http://schemas.openxmlformats.org/spreadsheetml/2006/main" count="69" uniqueCount="65">
  <si>
    <t xml:space="preserve">№ п/п </t>
  </si>
  <si>
    <t>Наименование программы</t>
  </si>
  <si>
    <t>Муниципальная программа " Содействие занятости населения в Хомутовском районе Курской области"</t>
  </si>
  <si>
    <t>Муниципальная программа" Развитие культуры  в Хомутовском районе Курской области "</t>
  </si>
  <si>
    <t xml:space="preserve">Подпрограмма «Искусство» </t>
  </si>
  <si>
    <t xml:space="preserve">Подпрограмма «Наследие» </t>
  </si>
  <si>
    <t>Подпрограмма «Управление муниципальной программой и обеспечение условий реализации»</t>
  </si>
  <si>
    <t>Муниципальная программа" Социальная поддержка граждан в Хомутовском районе Курской области "</t>
  </si>
  <si>
    <t xml:space="preserve">Подпрограмма «Управление муниципальной программой и обеспечение условий реализации» </t>
  </si>
  <si>
    <t xml:space="preserve">Подпрограмма «Развитие мер социальной поддержки отдельных категорий граждан» </t>
  </si>
  <si>
    <t xml:space="preserve">Подпрограмма «Улучшение демографической ситуации, совершенствование социальной поддержки семьи и детей»  </t>
  </si>
  <si>
    <t xml:space="preserve">Муниципальная  программа Хомутовского района Курской области «Развитие образования в Хомутовском районе Курской области" </t>
  </si>
  <si>
    <t xml:space="preserve">Подпрограмма «Развитие дошкольного и общего образования детей» </t>
  </si>
  <si>
    <t xml:space="preserve">Подпрограмма «Развитие дополнительного образования и системы воспитания детей» </t>
  </si>
  <si>
    <t xml:space="preserve">Муниципальная  программа «Совершенствование системы управления муниципальным имуществом и земельными ресурсами на территории Хомутовского района Курской области »  </t>
  </si>
  <si>
    <t xml:space="preserve">Подпрограмма «Повышение эффективности управления и распоряжения муниципальным имуществом и земельными ресурсами» </t>
  </si>
  <si>
    <t>Муниципальная программа " Охрана окружающей среды на территории Хомутовского района  Курской области"</t>
  </si>
  <si>
    <t xml:space="preserve">Подпрограмма «Экология и чистая вода на территории Хомутовского района Курской области» </t>
  </si>
  <si>
    <t>Муниципальная программа " Обеспечение доступным и комфортным жильем и коммунальными  услугами граждан Хомутовского района Курской области "</t>
  </si>
  <si>
    <t xml:space="preserve">Подпрограмма «Создание условий для обеспечения доступным и комфортным жильем граждан Хомутовского района Курской области» </t>
  </si>
  <si>
    <t>Муниципальная программа " Повышение эффективности работы с молодежью организация отдыха и оздоровления детей, молодежи, развитие физической культуры и спорта в Хомутовском районе Курской области"</t>
  </si>
  <si>
    <t>Подпрограмма «Повышение эффективности реализации молодежной политики» муниципальной программы Хомутовского района Курской области»</t>
  </si>
  <si>
    <t xml:space="preserve">Подпрограмма «Реализация муниципальной политики в сфере физической культуры и спорта» </t>
  </si>
  <si>
    <t xml:space="preserve">Подпрограмма «Оздоровление и отдых детей Хомутовского района Курской области» </t>
  </si>
  <si>
    <t>Муниципальная программа " Развитие   муниципальной службы в    Хомутовском районе Курской области"</t>
  </si>
  <si>
    <t>Муниципальная программа " Развитие архивного дела в Хомутовском районе Курской области"</t>
  </si>
  <si>
    <t>Муниципальная программа " Развитие транспортной системы,обспечение перевозки пассажиров в Хомутовском районе  Курской области и безопастности дорожного движения  "</t>
  </si>
  <si>
    <t xml:space="preserve">Подпрограмма «Развитие сети автомобильных дорог Хомутовского района Курской области» </t>
  </si>
  <si>
    <t>Подпрограмма «Развитие пассажирских перевозок в  Хомутовском районе Курской области »</t>
  </si>
  <si>
    <t>Муниципальная программа  " Создание условий для эффективного и ответсвенного управления муниципальными финансами, муниципальным долгом и повышения устойчивости бюджетов Хомутовского района  Курской области"</t>
  </si>
  <si>
    <t xml:space="preserve">Подпрограмма «Эффективная система межбюджетных отношений в Хомутовском районе Курской области » </t>
  </si>
  <si>
    <t xml:space="preserve">Подпрограмма «Содействие временной занятости отдельных категорий граждан» </t>
  </si>
  <si>
    <t xml:space="preserve">Подпрограмма «Развитие институтов рынка труда» </t>
  </si>
  <si>
    <t>Муниципальная программа " Обеспечение общественного порядка и противодествия преступности в Хомутовском районе Курской области"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</si>
  <si>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</si>
  <si>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Подпрограмма «Обеспечение комплексной безопасности, населения от чрезвычайных ситуаций природного и техногенного характера, пожаров, происшествий на водных объектах»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</si>
  <si>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Всего по району</t>
  </si>
  <si>
    <t>Муниципальная программа "Развитие информационного общества в Хомутовском районе Курской области"</t>
  </si>
  <si>
    <t>Подпрограмма «Обеспечение реализации муниципальной программы» "Развитие информационного общества в Хомутовском районе Курской области"</t>
  </si>
  <si>
    <t xml:space="preserve">Подпрограмма «Обеспечение качественными услугами ЖКХ населения Хомутовского района Курской области» </t>
  </si>
  <si>
    <t>Подпрограмма " Обеспечениеправопорядка на территории униципального района"</t>
  </si>
  <si>
    <t>Муниципальная программа"Профилактика наркомании и медико-социальная реабилитация больных наркоманией в Хомутовском районе Курской области"</t>
  </si>
  <si>
    <t>подпрограмма"Медико-социальная реабилитация больных наркоманией в Хомутовском районе Курской области"</t>
  </si>
  <si>
    <t>Муниципальная программа " Энергосбережение и повышение энергетической эффективности на территории муниципального района " Хомутовский район"</t>
  </si>
  <si>
    <t>Подпрограмма «Повышение безопасности дорожного движения в Хомутовском районе"</t>
  </si>
  <si>
    <t>Подпрограмма «Построение и развитие аппаратно-программного комплекса «Безопасный город» на территории Хомутовского района Курской области»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</si>
  <si>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 xml:space="preserve">Муниципальная программа Хомутовского района «Обеспечение доступности приоритетных объектов и услуг в приоритетных сферах жизнедеятельности инвалидов  и других маломобильных групп населения в Хомутовском районе» </t>
  </si>
  <si>
    <t>Исполнено ( кассовый расход)</t>
  </si>
  <si>
    <t>Подпрограмма «Энергосбережение и повышение энергетической эффективности на территории муниципального района «Хомутовский район» в муниципальных казенных учреждениях»</t>
  </si>
  <si>
    <t>Подпрограмма «Регулирование качества окружающей среды на территории Хомутовского района Курской области» муниципальной программы «Охрана окружающей среды на территории Хомутовского района Курской области»</t>
  </si>
  <si>
    <t>Организация хранения, комплектования и использования документов архивного фонда и иных архивных документов, содержание работников архивного отдела</t>
  </si>
  <si>
    <t>Подпрограмма «Формирование доступной среды для инвалидов и других маломобильных групп населения»</t>
  </si>
  <si>
    <t>Муниципальная программа «Формирование законопослушного поведения участников дорожного движения на территории Хомутовского района Курской области»</t>
  </si>
  <si>
    <t>Подпрограмма «Развитие системы законопослушного поведения участников дорожного движения на территории Хомутовского района Курской области»</t>
  </si>
  <si>
    <r>
      <t>Подпрограмма «Реализация мероприятий, направленных на развитие муниципальной службы»</t>
    </r>
    <r>
      <rPr>
        <b/>
        <i/>
        <sz val="12"/>
        <color theme="1"/>
        <rFont val="Times New Roman"/>
        <family val="1"/>
        <charset val="204"/>
      </rPr>
      <t xml:space="preserve"> </t>
    </r>
  </si>
  <si>
    <t>Муниципальная программа «Комплексное развитие сельских территорий Хомутовского района Курской области»</t>
  </si>
  <si>
    <t>Подпрограмма "Создание и  развитие инфраструктуры на сельских ткрриториях"</t>
  </si>
  <si>
    <t>% исполнения 2021</t>
  </si>
  <si>
    <t>Лимиты бюджетных обязательств на 2021од</t>
  </si>
  <si>
    <t>Лимиты бюджетных обязательств на 2022 год</t>
  </si>
  <si>
    <t>Отклонение  2022 год  к 2021 году (+,-)</t>
  </si>
  <si>
    <t xml:space="preserve">            Информация о выплнении  бюджетных обязательств муниципальных программ  Администрации Хомутовского района                             за  6 месяцев 2021 год и 6 месяцев   2022 год </t>
  </si>
  <si>
    <t>за 6 месяцев   2021 год</t>
  </si>
  <si>
    <t>за 6 месяцев 2022 год</t>
  </si>
  <si>
    <t>% исполнения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</si>
</sst>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[Red]\-#,##0.00\ "/>
    <numFmt numFmtId="167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u/>
      <sz val="8.25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1" xfId="0" applyBorder="1"/>
    <xf numFmtId="0" fontId="9" fillId="0" borderId="1" xfId="0" applyFont="1" applyBorder="1"/>
    <xf numFmtId="0" fontId="7" fillId="0" borderId="1" xfId="0" applyFont="1" applyBorder="1"/>
    <xf numFmtId="0" fontId="3" fillId="0" borderId="0" xfId="0" applyFont="1" applyAlignment="1">
      <alignment horizontal="left"/>
    </xf>
    <xf numFmtId="4" fontId="0" fillId="0" borderId="0" xfId="0" applyNumberFormat="1"/>
    <xf numFmtId="43" fontId="0" fillId="0" borderId="0" xfId="0" applyNumberFormat="1"/>
    <xf numFmtId="0" fontId="0" fillId="0" borderId="0" xfId="0" applyNumberFormat="1"/>
    <xf numFmtId="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/>
    <xf numFmtId="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/>
    <xf numFmtId="4" fontId="11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7" fillId="0" borderId="1" xfId="1" applyFont="1" applyBorder="1" applyAlignment="1" applyProtection="1">
      <alignment vertical="top" wrapText="1"/>
    </xf>
    <xf numFmtId="0" fontId="18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18" fillId="0" borderId="1" xfId="1" applyFont="1" applyBorder="1" applyAlignment="1" applyProtection="1">
      <alignment wrapText="1"/>
    </xf>
    <xf numFmtId="0" fontId="18" fillId="0" borderId="1" xfId="1" applyFont="1" applyBorder="1" applyAlignment="1" applyProtection="1">
      <alignment vertical="top" wrapText="1"/>
    </xf>
    <xf numFmtId="0" fontId="10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6" fillId="0" borderId="1" xfId="1" applyFont="1" applyBorder="1" applyAlignment="1" applyProtection="1">
      <alignment vertical="top" wrapText="1"/>
    </xf>
    <xf numFmtId="0" fontId="18" fillId="0" borderId="1" xfId="1" applyFont="1" applyBorder="1" applyAlignment="1" applyProtection="1">
      <alignment horizontal="justify" vertical="top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6" fillId="0" borderId="1" xfId="0" applyFont="1" applyBorder="1"/>
    <xf numFmtId="4" fontId="13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4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0CEF4BA013D12EF2B43706371C6983BB1337ADFE76B8FD0FDE497C687212703773082EB8EA1DFFC98BB2B3Ds7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E97347D6B77F70281CE5D7EBD1CAB268A8B45EF8332E6DA40B8521BFAB0D6CCFEA988E8E1FFB6635396E7762g6L" TargetMode="External"/><Relationship Id="rId1" Type="http://schemas.openxmlformats.org/officeDocument/2006/relationships/hyperlink" Target="consultantplus://offline/ref=E97347D6B77F70281CE5D7EBD1CAB268A8B45EF8332E6DA40B8521BFAB0D6CCFEA988E8E1FFB6635396C7E62g4L" TargetMode="External"/><Relationship Id="rId6" Type="http://schemas.openxmlformats.org/officeDocument/2006/relationships/hyperlink" Target="consultantplus://offline/ref=C6EF3AE28B6C46D1117CBBA251A07B11C6C7C5768D6761820E322DA1BBA42282C9440EEF08E6CC43400235U6VEM" TargetMode="External"/><Relationship Id="rId5" Type="http://schemas.openxmlformats.org/officeDocument/2006/relationships/hyperlink" Target="consultantplus://offline/ref=C6EF3AE28B6C46D1117CBBA251A07B11C6C7C5768D6761820E322DA1BBA42282C9440EEF08E6CC43400235U6VEM" TargetMode="External"/><Relationship Id="rId4" Type="http://schemas.openxmlformats.org/officeDocument/2006/relationships/hyperlink" Target="consultantplus://offline/ref=C6EF3AE28B6C46D1117CBBA251A07B11C6C7C5768D6761820E322DA1BBA42282C9440EEF08E6CC43400235U6V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B1" zoomScale="82" zoomScaleNormal="82" workbookViewId="0">
      <selection activeCell="F27" sqref="F27"/>
    </sheetView>
  </sheetViews>
  <sheetFormatPr defaultRowHeight="15" x14ac:dyDescent="0.25"/>
  <cols>
    <col min="1" max="1" width="4.140625" customWidth="1"/>
    <col min="2" max="2" width="60.5703125" style="13" customWidth="1"/>
    <col min="3" max="3" width="18.85546875" style="13" customWidth="1"/>
    <col min="4" max="4" width="24" customWidth="1"/>
    <col min="5" max="5" width="17.5703125" customWidth="1"/>
    <col min="6" max="6" width="18.85546875" customWidth="1"/>
    <col min="7" max="7" width="15.140625" customWidth="1"/>
    <col min="8" max="8" width="9.85546875" customWidth="1"/>
    <col min="9" max="9" width="9.5703125" customWidth="1"/>
    <col min="11" max="11" width="14.7109375" customWidth="1"/>
    <col min="12" max="12" width="14.5703125" bestFit="1" customWidth="1"/>
    <col min="13" max="13" width="10.42578125" bestFit="1" customWidth="1"/>
  </cols>
  <sheetData>
    <row r="1" spans="1:10" ht="18.75" x14ac:dyDescent="0.3">
      <c r="G1" s="57"/>
      <c r="H1" s="57"/>
      <c r="I1" s="57"/>
    </row>
    <row r="2" spans="1:10" ht="44.25" customHeight="1" x14ac:dyDescent="0.25">
      <c r="B2" s="65" t="s">
        <v>61</v>
      </c>
      <c r="C2" s="65"/>
      <c r="D2" s="65"/>
      <c r="E2" s="65"/>
      <c r="F2" s="65"/>
      <c r="G2" s="65"/>
      <c r="H2" s="65"/>
      <c r="I2" s="65"/>
    </row>
    <row r="3" spans="1:10" ht="18.75" x14ac:dyDescent="0.3">
      <c r="D3" s="54"/>
      <c r="E3" s="54"/>
      <c r="F3" s="54"/>
      <c r="G3" s="54"/>
      <c r="H3" s="17"/>
      <c r="I3" s="3"/>
    </row>
    <row r="4" spans="1:10" ht="15.75" x14ac:dyDescent="0.25">
      <c r="A4" s="1"/>
      <c r="B4" s="11"/>
      <c r="C4" s="11"/>
      <c r="D4" s="1"/>
      <c r="E4" s="1"/>
      <c r="F4" s="1"/>
      <c r="G4" s="1"/>
      <c r="H4" s="1"/>
      <c r="I4" s="1"/>
      <c r="J4" s="1"/>
    </row>
    <row r="5" spans="1:10" ht="20.25" customHeight="1" x14ac:dyDescent="0.25">
      <c r="A5" s="61" t="s">
        <v>0</v>
      </c>
      <c r="B5" s="63" t="s">
        <v>1</v>
      </c>
      <c r="C5" s="61" t="s">
        <v>58</v>
      </c>
      <c r="D5" s="61" t="s">
        <v>59</v>
      </c>
      <c r="E5" s="58" t="s">
        <v>47</v>
      </c>
      <c r="F5" s="59"/>
      <c r="G5" s="60"/>
      <c r="H5" s="61" t="s">
        <v>57</v>
      </c>
      <c r="I5" s="61" t="s">
        <v>64</v>
      </c>
      <c r="J5" s="1"/>
    </row>
    <row r="6" spans="1:10" ht="47.25" customHeight="1" x14ac:dyDescent="0.25">
      <c r="A6" s="62"/>
      <c r="B6" s="64"/>
      <c r="C6" s="62"/>
      <c r="D6" s="62"/>
      <c r="E6" s="66" t="s">
        <v>62</v>
      </c>
      <c r="F6" s="66" t="s">
        <v>63</v>
      </c>
      <c r="G6" s="4" t="s">
        <v>60</v>
      </c>
      <c r="H6" s="62"/>
      <c r="I6" s="62"/>
      <c r="J6" s="1"/>
    </row>
    <row r="7" spans="1:10" s="6" customFormat="1" ht="11.25" customHeight="1" x14ac:dyDescent="0.25">
      <c r="A7" s="5">
        <v>1</v>
      </c>
      <c r="B7" s="12">
        <v>2</v>
      </c>
      <c r="C7" s="12"/>
      <c r="D7" s="5">
        <v>3</v>
      </c>
      <c r="E7" s="5"/>
      <c r="F7" s="5"/>
      <c r="G7" s="5">
        <v>6</v>
      </c>
      <c r="H7" s="5"/>
      <c r="I7" s="5">
        <v>9</v>
      </c>
      <c r="J7" s="2"/>
    </row>
    <row r="8" spans="1:10" s="10" customFormat="1" ht="31.5" x14ac:dyDescent="0.25">
      <c r="A8" s="8">
        <v>1</v>
      </c>
      <c r="B8" s="4" t="s">
        <v>3</v>
      </c>
      <c r="C8" s="21">
        <f>C9+C10+C11</f>
        <v>50359058</v>
      </c>
      <c r="D8" s="21">
        <v>49595103</v>
      </c>
      <c r="E8" s="21">
        <v>21683423.829999998</v>
      </c>
      <c r="F8" s="21">
        <v>21465656.809999999</v>
      </c>
      <c r="G8" s="22">
        <f>F8-E8</f>
        <v>-217767.01999999955</v>
      </c>
      <c r="H8" s="53">
        <f>E8/C8*100</f>
        <v>43.057643830430656</v>
      </c>
      <c r="I8" s="23">
        <f>F8/D8*100</f>
        <v>43.28180709696278</v>
      </c>
      <c r="J8" s="9"/>
    </row>
    <row r="9" spans="1:10" ht="18.75" customHeight="1" x14ac:dyDescent="0.25">
      <c r="A9" s="7"/>
      <c r="B9" s="33" t="s">
        <v>4</v>
      </c>
      <c r="C9" s="24">
        <v>26299866</v>
      </c>
      <c r="D9" s="25">
        <v>27558178</v>
      </c>
      <c r="E9" s="25">
        <v>12070156.5</v>
      </c>
      <c r="F9" s="25">
        <v>11328991.84</v>
      </c>
      <c r="G9" s="22">
        <f t="shared" ref="G9:G65" si="0">F9-E9</f>
        <v>-741164.66000000015</v>
      </c>
      <c r="H9" s="53">
        <f t="shared" ref="H9:H65" si="1">E9/C9*100</f>
        <v>45.894365013114516</v>
      </c>
      <c r="I9" s="23">
        <f t="shared" ref="I9:I65" si="2">F9/D9*100</f>
        <v>41.109364487013615</v>
      </c>
      <c r="J9" s="1"/>
    </row>
    <row r="10" spans="1:10" ht="18" customHeight="1" x14ac:dyDescent="0.25">
      <c r="A10" s="7"/>
      <c r="B10" s="33" t="s">
        <v>5</v>
      </c>
      <c r="C10" s="24">
        <v>18686552</v>
      </c>
      <c r="D10" s="25">
        <v>16550203</v>
      </c>
      <c r="E10" s="25">
        <v>7458120.7999999998</v>
      </c>
      <c r="F10" s="25">
        <v>7615633.8700000001</v>
      </c>
      <c r="G10" s="22">
        <f t="shared" si="0"/>
        <v>157513.0700000003</v>
      </c>
      <c r="H10" s="53">
        <f t="shared" si="1"/>
        <v>39.911701206300663</v>
      </c>
      <c r="I10" s="23">
        <f t="shared" si="2"/>
        <v>46.015350204465769</v>
      </c>
      <c r="J10" s="1"/>
    </row>
    <row r="11" spans="1:10" ht="31.5" x14ac:dyDescent="0.25">
      <c r="A11" s="7"/>
      <c r="B11" s="33" t="s">
        <v>6</v>
      </c>
      <c r="C11" s="24">
        <v>5372640</v>
      </c>
      <c r="D11" s="25">
        <v>5486722</v>
      </c>
      <c r="E11" s="25">
        <v>2155146.5299999998</v>
      </c>
      <c r="F11" s="25">
        <v>2521031.1</v>
      </c>
      <c r="G11" s="22">
        <f t="shared" si="0"/>
        <v>365884.5700000003</v>
      </c>
      <c r="H11" s="53">
        <f t="shared" si="1"/>
        <v>40.113361959855858</v>
      </c>
      <c r="I11" s="23">
        <f t="shared" si="2"/>
        <v>45.947855568406787</v>
      </c>
      <c r="J11" s="1"/>
    </row>
    <row r="12" spans="1:10" s="10" customFormat="1" ht="36" customHeight="1" x14ac:dyDescent="0.25">
      <c r="A12" s="8">
        <v>2</v>
      </c>
      <c r="B12" s="34" t="s">
        <v>7</v>
      </c>
      <c r="C12" s="26">
        <f t="shared" ref="C12" si="3">C13+C14+C15</f>
        <v>44750132</v>
      </c>
      <c r="D12" s="26">
        <v>53932454</v>
      </c>
      <c r="E12" s="26">
        <v>19072159.199999999</v>
      </c>
      <c r="F12" s="26">
        <v>20414515.559999999</v>
      </c>
      <c r="G12" s="22">
        <f t="shared" si="0"/>
        <v>1342356.3599999994</v>
      </c>
      <c r="H12" s="53">
        <f t="shared" si="1"/>
        <v>42.619224452790441</v>
      </c>
      <c r="I12" s="23">
        <f t="shared" si="2"/>
        <v>37.852005695865422</v>
      </c>
      <c r="J12" s="9"/>
    </row>
    <row r="13" spans="1:10" s="10" customFormat="1" ht="31.5" x14ac:dyDescent="0.25">
      <c r="A13" s="8"/>
      <c r="B13" s="33" t="s">
        <v>8</v>
      </c>
      <c r="C13" s="51">
        <v>1640185</v>
      </c>
      <c r="D13" s="50">
        <v>1673500</v>
      </c>
      <c r="E13" s="50">
        <v>724644.62</v>
      </c>
      <c r="F13" s="50">
        <v>746006.67</v>
      </c>
      <c r="G13" s="22">
        <f t="shared" si="0"/>
        <v>21362.050000000047</v>
      </c>
      <c r="H13" s="53">
        <f t="shared" si="1"/>
        <v>44.180663766587308</v>
      </c>
      <c r="I13" s="23">
        <f t="shared" si="2"/>
        <v>44.577631909172396</v>
      </c>
      <c r="J13" s="9"/>
    </row>
    <row r="14" spans="1:10" s="10" customFormat="1" ht="31.5" x14ac:dyDescent="0.25">
      <c r="A14" s="8"/>
      <c r="B14" s="33" t="s">
        <v>9</v>
      </c>
      <c r="C14" s="50">
        <v>32914394</v>
      </c>
      <c r="D14" s="50">
        <v>29658840</v>
      </c>
      <c r="E14" s="50">
        <v>14799152.859999999</v>
      </c>
      <c r="F14" s="50">
        <v>16055193.289999999</v>
      </c>
      <c r="G14" s="22">
        <f t="shared" si="0"/>
        <v>1256040.4299999997</v>
      </c>
      <c r="H14" s="53">
        <f t="shared" si="1"/>
        <v>44.962556078049012</v>
      </c>
      <c r="I14" s="23">
        <f t="shared" si="2"/>
        <v>54.132910424008486</v>
      </c>
      <c r="J14" s="9"/>
    </row>
    <row r="15" spans="1:10" ht="32.25" customHeight="1" x14ac:dyDescent="0.25">
      <c r="A15" s="7"/>
      <c r="B15" s="33" t="s">
        <v>10</v>
      </c>
      <c r="C15" s="50">
        <v>10195553</v>
      </c>
      <c r="D15" s="50">
        <v>22600114</v>
      </c>
      <c r="E15" s="50">
        <v>3548361.72</v>
      </c>
      <c r="F15" s="50">
        <v>3613315.6</v>
      </c>
      <c r="G15" s="22">
        <f t="shared" si="0"/>
        <v>64953.879999999888</v>
      </c>
      <c r="H15" s="53">
        <f t="shared" si="1"/>
        <v>34.803033440167496</v>
      </c>
      <c r="I15" s="23">
        <f t="shared" si="2"/>
        <v>15.988041476250961</v>
      </c>
      <c r="J15" s="1"/>
    </row>
    <row r="16" spans="1:10" ht="47.25" x14ac:dyDescent="0.25">
      <c r="A16" s="8">
        <v>3</v>
      </c>
      <c r="B16" s="44" t="s">
        <v>11</v>
      </c>
      <c r="C16" s="26">
        <f>C17+C18+C19</f>
        <v>258659625.75</v>
      </c>
      <c r="D16" s="26">
        <v>254514597</v>
      </c>
      <c r="E16" s="26">
        <v>128619539.95999999</v>
      </c>
      <c r="F16" s="26">
        <v>140722365.68000001</v>
      </c>
      <c r="G16" s="22">
        <f t="shared" si="0"/>
        <v>12102825.720000014</v>
      </c>
      <c r="H16" s="53">
        <f t="shared" si="1"/>
        <v>49.725402480986155</v>
      </c>
      <c r="I16" s="23">
        <f t="shared" si="2"/>
        <v>55.29048916593181</v>
      </c>
      <c r="J16" s="1"/>
    </row>
    <row r="17" spans="1:12" ht="31.5" x14ac:dyDescent="0.25">
      <c r="A17" s="7"/>
      <c r="B17" s="35" t="s">
        <v>8</v>
      </c>
      <c r="C17" s="27">
        <v>9638086.3100000005</v>
      </c>
      <c r="D17" s="25">
        <v>9757670</v>
      </c>
      <c r="E17" s="25">
        <v>4487962.29</v>
      </c>
      <c r="F17" s="25">
        <v>5467189</v>
      </c>
      <c r="G17" s="22">
        <f t="shared" si="0"/>
        <v>979226.71</v>
      </c>
      <c r="H17" s="53">
        <f t="shared" si="1"/>
        <v>46.564869266044163</v>
      </c>
      <c r="I17" s="23">
        <f t="shared" si="2"/>
        <v>56.029656670086204</v>
      </c>
      <c r="J17" s="1"/>
      <c r="K17" s="20"/>
      <c r="L17" s="19"/>
    </row>
    <row r="18" spans="1:12" ht="17.25" customHeight="1" x14ac:dyDescent="0.25">
      <c r="A18" s="7"/>
      <c r="B18" s="36" t="s">
        <v>12</v>
      </c>
      <c r="C18" s="27">
        <v>227921568.36000001</v>
      </c>
      <c r="D18" s="25">
        <v>221467247</v>
      </c>
      <c r="E18" s="25">
        <v>113465836.55</v>
      </c>
      <c r="F18" s="25">
        <v>24777587.23</v>
      </c>
      <c r="G18" s="22">
        <f t="shared" si="0"/>
        <v>-88688249.319999993</v>
      </c>
      <c r="H18" s="53">
        <f t="shared" si="1"/>
        <v>49.782843004476767</v>
      </c>
      <c r="I18" s="23">
        <f t="shared" si="2"/>
        <v>11.187923977760919</v>
      </c>
      <c r="J18" s="1"/>
    </row>
    <row r="19" spans="1:12" ht="31.5" x14ac:dyDescent="0.25">
      <c r="A19" s="7"/>
      <c r="B19" s="36" t="s">
        <v>13</v>
      </c>
      <c r="C19" s="27">
        <v>21099971.079999998</v>
      </c>
      <c r="D19" s="25">
        <v>23289680</v>
      </c>
      <c r="E19" s="25">
        <v>10665741.119999999</v>
      </c>
      <c r="F19" s="25">
        <v>10477589.449999999</v>
      </c>
      <c r="G19" s="22">
        <f t="shared" si="0"/>
        <v>-188151.66999999993</v>
      </c>
      <c r="H19" s="53">
        <f t="shared" si="1"/>
        <v>50.548605396477164</v>
      </c>
      <c r="I19" s="23">
        <f t="shared" si="2"/>
        <v>44.988121133480583</v>
      </c>
      <c r="J19" s="1"/>
    </row>
    <row r="20" spans="1:12" ht="63" x14ac:dyDescent="0.25">
      <c r="A20" s="8">
        <v>4</v>
      </c>
      <c r="B20" s="34" t="s">
        <v>14</v>
      </c>
      <c r="C20" s="21">
        <f>C21</f>
        <v>750000</v>
      </c>
      <c r="D20" s="21">
        <v>200000</v>
      </c>
      <c r="E20" s="21">
        <v>73040</v>
      </c>
      <c r="F20" s="21">
        <v>105780</v>
      </c>
      <c r="G20" s="22">
        <f t="shared" si="0"/>
        <v>32740</v>
      </c>
      <c r="H20" s="53">
        <f t="shared" si="1"/>
        <v>9.738666666666667</v>
      </c>
      <c r="I20" s="23">
        <f t="shared" si="2"/>
        <v>52.89</v>
      </c>
      <c r="J20" s="1"/>
    </row>
    <row r="21" spans="1:12" ht="33" customHeight="1" x14ac:dyDescent="0.25">
      <c r="A21" s="8"/>
      <c r="B21" s="37" t="s">
        <v>15</v>
      </c>
      <c r="C21" s="24">
        <v>750000</v>
      </c>
      <c r="D21" s="24">
        <v>200000</v>
      </c>
      <c r="E21" s="24">
        <v>73040</v>
      </c>
      <c r="F21" s="24">
        <v>105780</v>
      </c>
      <c r="G21" s="22">
        <f t="shared" si="0"/>
        <v>32740</v>
      </c>
      <c r="H21" s="53">
        <f t="shared" si="1"/>
        <v>9.738666666666667</v>
      </c>
      <c r="I21" s="23">
        <f t="shared" si="2"/>
        <v>52.89</v>
      </c>
      <c r="J21" s="1"/>
    </row>
    <row r="22" spans="1:12" ht="63" x14ac:dyDescent="0.25">
      <c r="A22" s="8">
        <v>5</v>
      </c>
      <c r="B22" s="38" t="s">
        <v>43</v>
      </c>
      <c r="C22" s="21">
        <f>C23</f>
        <v>724991</v>
      </c>
      <c r="D22" s="21">
        <v>598430</v>
      </c>
      <c r="E22" s="21">
        <v>158795</v>
      </c>
      <c r="F22" s="21">
        <v>8000</v>
      </c>
      <c r="G22" s="22">
        <f t="shared" si="0"/>
        <v>-150795</v>
      </c>
      <c r="H22" s="53">
        <f t="shared" si="1"/>
        <v>21.903030520378874</v>
      </c>
      <c r="I22" s="23">
        <f t="shared" si="2"/>
        <v>1.3368313754323813</v>
      </c>
      <c r="J22" s="1"/>
      <c r="K22" s="18"/>
    </row>
    <row r="23" spans="1:12" ht="60.75" customHeight="1" x14ac:dyDescent="0.25">
      <c r="A23" s="8"/>
      <c r="B23" s="37" t="s">
        <v>48</v>
      </c>
      <c r="C23" s="24">
        <v>724991</v>
      </c>
      <c r="D23" s="24">
        <v>598430</v>
      </c>
      <c r="E23" s="24">
        <v>158795</v>
      </c>
      <c r="F23" s="24">
        <v>8000</v>
      </c>
      <c r="G23" s="22">
        <f t="shared" si="0"/>
        <v>-150795</v>
      </c>
      <c r="H23" s="53">
        <f t="shared" si="1"/>
        <v>21.903030520378874</v>
      </c>
      <c r="I23" s="23">
        <f t="shared" si="2"/>
        <v>1.3368313754323813</v>
      </c>
      <c r="J23" s="1"/>
    </row>
    <row r="24" spans="1:12" s="10" customFormat="1" ht="34.5" customHeight="1" x14ac:dyDescent="0.25">
      <c r="A24" s="8">
        <v>6</v>
      </c>
      <c r="B24" s="34" t="s">
        <v>16</v>
      </c>
      <c r="C24" s="28">
        <f>C25+C26</f>
        <v>7822640</v>
      </c>
      <c r="D24" s="28">
        <v>2502638</v>
      </c>
      <c r="E24" s="28">
        <v>1687186.07</v>
      </c>
      <c r="F24" s="28">
        <v>898990.36</v>
      </c>
      <c r="G24" s="22">
        <f t="shared" si="0"/>
        <v>-788195.71000000008</v>
      </c>
      <c r="H24" s="53">
        <f t="shared" si="1"/>
        <v>21.567988172790773</v>
      </c>
      <c r="I24" s="23">
        <f t="shared" si="2"/>
        <v>35.921709811806579</v>
      </c>
      <c r="J24" s="9"/>
    </row>
    <row r="25" spans="1:12" s="10" customFormat="1" ht="31.5" x14ac:dyDescent="0.25">
      <c r="A25" s="8"/>
      <c r="B25" s="33" t="s">
        <v>17</v>
      </c>
      <c r="C25" s="24">
        <v>6722640</v>
      </c>
      <c r="D25" s="29">
        <v>2502638</v>
      </c>
      <c r="E25" s="29">
        <v>1507327.27</v>
      </c>
      <c r="F25" s="29">
        <v>898990.36</v>
      </c>
      <c r="G25" s="22">
        <f t="shared" si="0"/>
        <v>-608336.91</v>
      </c>
      <c r="H25" s="53">
        <f t="shared" si="1"/>
        <v>22.421656819344783</v>
      </c>
      <c r="I25" s="23">
        <f t="shared" si="2"/>
        <v>35.921709811806579</v>
      </c>
      <c r="J25" s="9"/>
    </row>
    <row r="26" spans="1:12" s="10" customFormat="1" ht="78.75" x14ac:dyDescent="0.25">
      <c r="A26" s="8"/>
      <c r="B26" s="43" t="s">
        <v>49</v>
      </c>
      <c r="C26" s="24">
        <v>1100000</v>
      </c>
      <c r="D26" s="29"/>
      <c r="E26" s="29">
        <v>179858.8</v>
      </c>
      <c r="F26" s="29"/>
      <c r="G26" s="22">
        <f t="shared" si="0"/>
        <v>-179858.8</v>
      </c>
      <c r="H26" s="53">
        <f t="shared" si="1"/>
        <v>16.3508</v>
      </c>
      <c r="I26" s="23"/>
      <c r="J26" s="9"/>
    </row>
    <row r="27" spans="1:12" s="10" customFormat="1" ht="47.25" x14ac:dyDescent="0.25">
      <c r="A27" s="8">
        <v>7</v>
      </c>
      <c r="B27" s="34" t="s">
        <v>18</v>
      </c>
      <c r="C27" s="21">
        <f>C28+C29</f>
        <v>9379898.5399999991</v>
      </c>
      <c r="D27" s="21">
        <v>4766787</v>
      </c>
      <c r="E27" s="21">
        <v>570770.36</v>
      </c>
      <c r="F27" s="21">
        <v>1175195.1200000001</v>
      </c>
      <c r="G27" s="22">
        <f t="shared" si="0"/>
        <v>604424.76000000013</v>
      </c>
      <c r="H27" s="53">
        <f t="shared" si="1"/>
        <v>6.0850376746185999</v>
      </c>
      <c r="I27" s="23">
        <f t="shared" si="2"/>
        <v>24.653820697253728</v>
      </c>
      <c r="J27" s="9"/>
    </row>
    <row r="28" spans="1:12" s="10" customFormat="1" ht="47.25" x14ac:dyDescent="0.25">
      <c r="A28" s="8"/>
      <c r="B28" s="33" t="s">
        <v>19</v>
      </c>
      <c r="C28" s="24">
        <v>5104898.54</v>
      </c>
      <c r="D28" s="24">
        <v>3281871</v>
      </c>
      <c r="E28" s="24">
        <v>6594.6</v>
      </c>
      <c r="F28" s="24">
        <v>989532.12</v>
      </c>
      <c r="G28" s="22">
        <f t="shared" si="0"/>
        <v>982937.52</v>
      </c>
      <c r="H28" s="53">
        <f t="shared" si="1"/>
        <v>0.12918180348399247</v>
      </c>
      <c r="I28" s="23">
        <f t="shared" si="2"/>
        <v>30.151462991689804</v>
      </c>
      <c r="J28" s="9"/>
    </row>
    <row r="29" spans="1:12" ht="36" customHeight="1" x14ac:dyDescent="0.25">
      <c r="A29" s="8"/>
      <c r="B29" s="33" t="s">
        <v>39</v>
      </c>
      <c r="C29" s="24">
        <v>4275000</v>
      </c>
      <c r="D29" s="24">
        <v>1484916</v>
      </c>
      <c r="E29" s="24">
        <v>564175.76</v>
      </c>
      <c r="F29" s="24">
        <v>185663</v>
      </c>
      <c r="G29" s="22">
        <f t="shared" si="0"/>
        <v>-378512.76</v>
      </c>
      <c r="H29" s="53">
        <f t="shared" si="1"/>
        <v>13.19709380116959</v>
      </c>
      <c r="I29" s="23">
        <f t="shared" si="2"/>
        <v>12.503266178019498</v>
      </c>
      <c r="J29" s="1"/>
    </row>
    <row r="30" spans="1:12" ht="78.75" customHeight="1" x14ac:dyDescent="0.25">
      <c r="A30" s="8">
        <v>8</v>
      </c>
      <c r="B30" s="4" t="s">
        <v>20</v>
      </c>
      <c r="C30" s="28">
        <f>C31+C32+C33</f>
        <v>1269007</v>
      </c>
      <c r="D30" s="28">
        <v>1373900</v>
      </c>
      <c r="E30" s="28">
        <v>647576.71</v>
      </c>
      <c r="F30" s="28">
        <v>1322630</v>
      </c>
      <c r="G30" s="22">
        <f t="shared" si="0"/>
        <v>675053.29</v>
      </c>
      <c r="H30" s="53">
        <f t="shared" si="1"/>
        <v>51.030192110839408</v>
      </c>
      <c r="I30" s="23">
        <f t="shared" si="2"/>
        <v>96.268287357158457</v>
      </c>
      <c r="J30" s="1"/>
    </row>
    <row r="31" spans="1:12" ht="48.75" customHeight="1" x14ac:dyDescent="0.25">
      <c r="A31" s="8"/>
      <c r="B31" s="37" t="s">
        <v>21</v>
      </c>
      <c r="C31" s="30">
        <v>232287</v>
      </c>
      <c r="D31" s="24">
        <v>120000</v>
      </c>
      <c r="E31" s="24">
        <v>69338.259999999995</v>
      </c>
      <c r="F31" s="24">
        <v>72630</v>
      </c>
      <c r="G31" s="22">
        <f t="shared" si="0"/>
        <v>3291.7400000000052</v>
      </c>
      <c r="H31" s="53">
        <f t="shared" si="1"/>
        <v>29.850254211385053</v>
      </c>
      <c r="I31" s="23">
        <f t="shared" si="2"/>
        <v>60.524999999999999</v>
      </c>
      <c r="J31" s="1"/>
    </row>
    <row r="32" spans="1:12" ht="36.75" customHeight="1" x14ac:dyDescent="0.25">
      <c r="A32" s="8"/>
      <c r="B32" s="33" t="s">
        <v>22</v>
      </c>
      <c r="C32" s="30">
        <v>190000</v>
      </c>
      <c r="D32" s="24">
        <v>20000</v>
      </c>
      <c r="E32" s="24">
        <v>141005.45000000001</v>
      </c>
      <c r="F32" s="24">
        <v>16100</v>
      </c>
      <c r="G32" s="22">
        <f t="shared" si="0"/>
        <v>-124905.45000000001</v>
      </c>
      <c r="H32" s="53">
        <f t="shared" si="1"/>
        <v>74.213394736842105</v>
      </c>
      <c r="I32" s="23">
        <f t="shared" si="2"/>
        <v>80.5</v>
      </c>
      <c r="J32" s="1"/>
    </row>
    <row r="33" spans="1:10" s="10" customFormat="1" ht="34.5" customHeight="1" x14ac:dyDescent="0.25">
      <c r="A33" s="8"/>
      <c r="B33" s="45" t="s">
        <v>23</v>
      </c>
      <c r="C33" s="24">
        <v>846720</v>
      </c>
      <c r="D33" s="24">
        <v>1233900</v>
      </c>
      <c r="E33" s="24">
        <v>437233</v>
      </c>
      <c r="F33" s="24">
        <v>1233900</v>
      </c>
      <c r="G33" s="22">
        <f t="shared" si="0"/>
        <v>796667</v>
      </c>
      <c r="H33" s="53">
        <f t="shared" si="1"/>
        <v>51.638440098261526</v>
      </c>
      <c r="I33" s="23">
        <f t="shared" si="2"/>
        <v>100</v>
      </c>
      <c r="J33" s="9"/>
    </row>
    <row r="34" spans="1:10" ht="33.75" customHeight="1" x14ac:dyDescent="0.25">
      <c r="A34" s="8">
        <v>9</v>
      </c>
      <c r="B34" s="34" t="s">
        <v>24</v>
      </c>
      <c r="C34" s="32">
        <f>C35</f>
        <v>1611662</v>
      </c>
      <c r="D34" s="21">
        <v>801283</v>
      </c>
      <c r="E34" s="21">
        <v>755823.3</v>
      </c>
      <c r="F34" s="21">
        <v>135680.9</v>
      </c>
      <c r="G34" s="22">
        <f t="shared" si="0"/>
        <v>-620142.4</v>
      </c>
      <c r="H34" s="53">
        <f t="shared" si="1"/>
        <v>46.897134759025164</v>
      </c>
      <c r="I34" s="23">
        <f t="shared" si="2"/>
        <v>16.932956271379773</v>
      </c>
      <c r="J34" s="1"/>
    </row>
    <row r="35" spans="1:10" ht="31.5" x14ac:dyDescent="0.25">
      <c r="A35" s="8"/>
      <c r="B35" s="33" t="s">
        <v>54</v>
      </c>
      <c r="C35" s="24">
        <v>1611662</v>
      </c>
      <c r="D35" s="52">
        <v>801283</v>
      </c>
      <c r="E35" s="24">
        <v>755823.3</v>
      </c>
      <c r="F35" s="52">
        <v>135680.9</v>
      </c>
      <c r="G35" s="22">
        <f t="shared" si="0"/>
        <v>-620142.4</v>
      </c>
      <c r="H35" s="53">
        <f t="shared" si="1"/>
        <v>46.897134759025164</v>
      </c>
      <c r="I35" s="23">
        <f t="shared" si="2"/>
        <v>16.932956271379773</v>
      </c>
      <c r="J35" s="1"/>
    </row>
    <row r="36" spans="1:10" ht="31.5" x14ac:dyDescent="0.25">
      <c r="A36" s="8">
        <v>10</v>
      </c>
      <c r="B36" s="34" t="s">
        <v>25</v>
      </c>
      <c r="C36" s="21">
        <f>C37+C38</f>
        <v>289088</v>
      </c>
      <c r="D36" s="21">
        <v>271847</v>
      </c>
      <c r="E36" s="21">
        <v>151102.26</v>
      </c>
      <c r="F36" s="21">
        <v>133846.14000000001</v>
      </c>
      <c r="G36" s="22">
        <f t="shared" si="0"/>
        <v>-17256.119999999995</v>
      </c>
      <c r="H36" s="53">
        <f t="shared" si="1"/>
        <v>52.268603331857435</v>
      </c>
      <c r="I36" s="23">
        <f t="shared" si="2"/>
        <v>49.235834862992789</v>
      </c>
      <c r="J36" s="1"/>
    </row>
    <row r="37" spans="1:10" ht="31.5" x14ac:dyDescent="0.25">
      <c r="A37" s="8"/>
      <c r="B37" s="33" t="s">
        <v>8</v>
      </c>
      <c r="C37" s="24">
        <v>289088</v>
      </c>
      <c r="D37" s="52">
        <v>271847</v>
      </c>
      <c r="E37" s="52">
        <v>151102.26</v>
      </c>
      <c r="F37" s="52">
        <v>133846.14000000001</v>
      </c>
      <c r="G37" s="22">
        <f t="shared" si="0"/>
        <v>-17256.119999999995</v>
      </c>
      <c r="H37" s="53">
        <f t="shared" si="1"/>
        <v>52.268603331857435</v>
      </c>
      <c r="I37" s="23">
        <f t="shared" si="2"/>
        <v>49.235834862992789</v>
      </c>
      <c r="J37" s="1"/>
    </row>
    <row r="38" spans="1:10" ht="47.25" x14ac:dyDescent="0.25">
      <c r="A38" s="8"/>
      <c r="B38" s="43" t="s">
        <v>50</v>
      </c>
      <c r="C38" s="24"/>
      <c r="D38" s="24"/>
      <c r="E38" s="24"/>
      <c r="F38" s="24"/>
      <c r="G38" s="22">
        <f t="shared" si="0"/>
        <v>0</v>
      </c>
      <c r="H38" s="53" t="e">
        <f t="shared" si="1"/>
        <v>#DIV/0!</v>
      </c>
      <c r="I38" s="23" t="e">
        <f t="shared" si="2"/>
        <v>#DIV/0!</v>
      </c>
      <c r="J38" s="1"/>
    </row>
    <row r="39" spans="1:10" ht="63" x14ac:dyDescent="0.25">
      <c r="A39" s="8">
        <v>11</v>
      </c>
      <c r="B39" s="34" t="s">
        <v>26</v>
      </c>
      <c r="C39" s="21">
        <f>C40+C41+C42</f>
        <v>25313613</v>
      </c>
      <c r="D39" s="21">
        <v>16225442</v>
      </c>
      <c r="E39" s="21">
        <v>2666139.5699999998</v>
      </c>
      <c r="F39" s="21">
        <v>3707148.47</v>
      </c>
      <c r="G39" s="22">
        <f t="shared" si="0"/>
        <v>1041008.9000000004</v>
      </c>
      <c r="H39" s="53">
        <f t="shared" si="1"/>
        <v>10.532433951644911</v>
      </c>
      <c r="I39" s="23">
        <f t="shared" si="2"/>
        <v>22.847750280084821</v>
      </c>
      <c r="J39" s="1"/>
    </row>
    <row r="40" spans="1:10" ht="30.75" customHeight="1" x14ac:dyDescent="0.25">
      <c r="A40" s="8"/>
      <c r="B40" s="39" t="s">
        <v>27</v>
      </c>
      <c r="C40" s="24">
        <v>25164083</v>
      </c>
      <c r="D40" s="24">
        <v>15775442</v>
      </c>
      <c r="E40" s="24">
        <v>2654589.5699999998</v>
      </c>
      <c r="F40" s="24">
        <v>3707148.47</v>
      </c>
      <c r="G40" s="22">
        <f t="shared" si="0"/>
        <v>1052558.9000000004</v>
      </c>
      <c r="H40" s="53">
        <f t="shared" si="1"/>
        <v>10.549121023007276</v>
      </c>
      <c r="I40" s="23">
        <f t="shared" si="2"/>
        <v>23.499490347085047</v>
      </c>
      <c r="J40" s="1"/>
    </row>
    <row r="41" spans="1:10" ht="33" customHeight="1" x14ac:dyDescent="0.25">
      <c r="A41" s="8"/>
      <c r="B41" s="40" t="s">
        <v>28</v>
      </c>
      <c r="C41" s="24"/>
      <c r="D41" s="24">
        <v>450000</v>
      </c>
      <c r="E41" s="24"/>
      <c r="F41" s="24"/>
      <c r="G41" s="22">
        <f t="shared" si="0"/>
        <v>0</v>
      </c>
      <c r="H41" s="53" t="e">
        <f t="shared" si="1"/>
        <v>#DIV/0!</v>
      </c>
      <c r="I41" s="23">
        <f t="shared" si="2"/>
        <v>0</v>
      </c>
      <c r="J41" s="1"/>
    </row>
    <row r="42" spans="1:10" ht="31.5" x14ac:dyDescent="0.25">
      <c r="A42" s="8"/>
      <c r="B42" s="39" t="s">
        <v>44</v>
      </c>
      <c r="C42" s="24">
        <v>149530</v>
      </c>
      <c r="D42" s="24"/>
      <c r="E42" s="24">
        <v>11550</v>
      </c>
      <c r="F42" s="24"/>
      <c r="G42" s="22">
        <f t="shared" si="0"/>
        <v>-11550</v>
      </c>
      <c r="H42" s="53">
        <f t="shared" si="1"/>
        <v>7.7242025011703337</v>
      </c>
      <c r="I42" s="23" t="e">
        <f t="shared" si="2"/>
        <v>#DIV/0!</v>
      </c>
      <c r="J42" s="1"/>
    </row>
    <row r="43" spans="1:10" ht="47.25" customHeight="1" x14ac:dyDescent="0.25">
      <c r="A43" s="8">
        <v>12</v>
      </c>
      <c r="B43" s="34" t="s">
        <v>33</v>
      </c>
      <c r="C43" s="21">
        <f>C44+C45</f>
        <v>1656487</v>
      </c>
      <c r="D43" s="21">
        <v>1203200</v>
      </c>
      <c r="E43" s="21">
        <v>634087.19999999995</v>
      </c>
      <c r="F43" s="21">
        <v>684955.67</v>
      </c>
      <c r="G43" s="22">
        <f t="shared" si="0"/>
        <v>50868.470000000088</v>
      </c>
      <c r="H43" s="53">
        <f t="shared" si="1"/>
        <v>38.27903267577711</v>
      </c>
      <c r="I43" s="23">
        <f t="shared" si="2"/>
        <v>56.927831615691495</v>
      </c>
      <c r="J43" s="1"/>
    </row>
    <row r="44" spans="1:10" ht="31.5" customHeight="1" x14ac:dyDescent="0.25">
      <c r="A44" s="8"/>
      <c r="B44" s="43" t="s">
        <v>6</v>
      </c>
      <c r="C44" s="24">
        <v>730287</v>
      </c>
      <c r="D44" s="24">
        <v>709400</v>
      </c>
      <c r="E44" s="24">
        <v>305487.2</v>
      </c>
      <c r="F44" s="24">
        <v>363155.63</v>
      </c>
      <c r="G44" s="22">
        <f t="shared" si="0"/>
        <v>57668.429999999993</v>
      </c>
      <c r="H44" s="53">
        <f t="shared" si="1"/>
        <v>41.831115712041978</v>
      </c>
      <c r="I44" s="23">
        <f t="shared" si="2"/>
        <v>51.191941076966451</v>
      </c>
      <c r="J44" s="1"/>
    </row>
    <row r="45" spans="1:10" ht="39" customHeight="1" x14ac:dyDescent="0.25">
      <c r="A45" s="8"/>
      <c r="B45" s="41" t="s">
        <v>40</v>
      </c>
      <c r="C45" s="24">
        <v>926200</v>
      </c>
      <c r="D45" s="24">
        <v>493800</v>
      </c>
      <c r="E45" s="24">
        <v>328600</v>
      </c>
      <c r="F45" s="24">
        <v>321800.03999999998</v>
      </c>
      <c r="G45" s="22">
        <f t="shared" si="0"/>
        <v>-6799.960000000021</v>
      </c>
      <c r="H45" s="53">
        <f t="shared" si="1"/>
        <v>35.478298423666594</v>
      </c>
      <c r="I45" s="23">
        <f t="shared" si="2"/>
        <v>65.168092345078975</v>
      </c>
      <c r="J45" s="1"/>
    </row>
    <row r="46" spans="1:10" ht="65.25" customHeight="1" x14ac:dyDescent="0.25">
      <c r="A46" s="8">
        <v>13</v>
      </c>
      <c r="B46" s="4" t="s">
        <v>34</v>
      </c>
      <c r="C46" s="21">
        <f>C47+C48</f>
        <v>195300</v>
      </c>
      <c r="D46" s="21">
        <v>467928</v>
      </c>
      <c r="E46" s="21">
        <v>22000</v>
      </c>
      <c r="F46" s="21">
        <v>292327.92</v>
      </c>
      <c r="G46" s="22">
        <f t="shared" si="0"/>
        <v>270327.92</v>
      </c>
      <c r="H46" s="53">
        <f t="shared" si="1"/>
        <v>11.264720942140297</v>
      </c>
      <c r="I46" s="23">
        <f t="shared" si="2"/>
        <v>62.472841975688567</v>
      </c>
      <c r="J46" s="1"/>
    </row>
    <row r="47" spans="1:10" ht="126" x14ac:dyDescent="0.25">
      <c r="A47" s="8"/>
      <c r="B47" s="43" t="s">
        <v>35</v>
      </c>
      <c r="C47" s="24">
        <v>195300</v>
      </c>
      <c r="D47" s="24">
        <v>367928</v>
      </c>
      <c r="E47" s="24">
        <v>22000</v>
      </c>
      <c r="F47" s="24">
        <v>192327.92</v>
      </c>
      <c r="G47" s="22">
        <f t="shared" si="0"/>
        <v>170327.92</v>
      </c>
      <c r="H47" s="53">
        <f t="shared" si="1"/>
        <v>11.264720942140297</v>
      </c>
      <c r="I47" s="23">
        <f t="shared" si="2"/>
        <v>52.273249113957078</v>
      </c>
      <c r="J47" s="1"/>
    </row>
    <row r="48" spans="1:10" ht="110.25" customHeight="1" x14ac:dyDescent="0.25">
      <c r="A48" s="14"/>
      <c r="B48" s="43" t="s">
        <v>45</v>
      </c>
      <c r="C48" s="24"/>
      <c r="D48" s="24">
        <v>100000</v>
      </c>
      <c r="E48" s="24"/>
      <c r="F48" s="24">
        <v>100000</v>
      </c>
      <c r="G48" s="22">
        <f t="shared" si="0"/>
        <v>100000</v>
      </c>
      <c r="H48" s="53" t="e">
        <f t="shared" si="1"/>
        <v>#DIV/0!</v>
      </c>
      <c r="I48" s="23">
        <f t="shared" si="2"/>
        <v>100</v>
      </c>
    </row>
    <row r="49" spans="1:9" ht="78.75" x14ac:dyDescent="0.25">
      <c r="A49" s="8">
        <v>14</v>
      </c>
      <c r="B49" s="4" t="s">
        <v>29</v>
      </c>
      <c r="C49" s="32">
        <f>C50+C51</f>
        <v>28375749</v>
      </c>
      <c r="D49" s="32">
        <v>14814088</v>
      </c>
      <c r="E49" s="32">
        <v>4770277.07</v>
      </c>
      <c r="F49" s="32">
        <v>4959267.25</v>
      </c>
      <c r="G49" s="22">
        <f t="shared" si="0"/>
        <v>188990.1799999997</v>
      </c>
      <c r="H49" s="53">
        <f t="shared" si="1"/>
        <v>16.811105391438304</v>
      </c>
      <c r="I49" s="23">
        <f t="shared" si="2"/>
        <v>33.476696304220688</v>
      </c>
    </row>
    <row r="50" spans="1:9" ht="31.5" x14ac:dyDescent="0.25">
      <c r="A50" s="15"/>
      <c r="B50" s="43" t="s">
        <v>30</v>
      </c>
      <c r="C50" s="24">
        <v>24993442</v>
      </c>
      <c r="D50" s="24">
        <v>11409912</v>
      </c>
      <c r="E50" s="24">
        <v>3315880</v>
      </c>
      <c r="F50" s="24">
        <v>3097975</v>
      </c>
      <c r="G50" s="22">
        <f t="shared" si="0"/>
        <v>-217905</v>
      </c>
      <c r="H50" s="53">
        <f t="shared" si="1"/>
        <v>13.267000199492331</v>
      </c>
      <c r="I50" s="23">
        <f t="shared" si="2"/>
        <v>27.151611686400383</v>
      </c>
    </row>
    <row r="51" spans="1:9" ht="31.5" x14ac:dyDescent="0.25">
      <c r="A51" s="14"/>
      <c r="B51" s="43" t="s">
        <v>6</v>
      </c>
      <c r="C51" s="24">
        <v>3382307</v>
      </c>
      <c r="D51" s="24">
        <v>3404176</v>
      </c>
      <c r="E51" s="24">
        <v>1454397.07</v>
      </c>
      <c r="F51" s="24">
        <v>1861292.25</v>
      </c>
      <c r="G51" s="22">
        <f t="shared" si="0"/>
        <v>406895.17999999993</v>
      </c>
      <c r="H51" s="53">
        <f t="shared" si="1"/>
        <v>43.000149602031989</v>
      </c>
      <c r="I51" s="23">
        <f t="shared" si="2"/>
        <v>54.676733811647814</v>
      </c>
    </row>
    <row r="52" spans="1:9" ht="31.5" x14ac:dyDescent="0.25">
      <c r="A52" s="16">
        <v>15</v>
      </c>
      <c r="B52" s="34" t="s">
        <v>2</v>
      </c>
      <c r="C52" s="21">
        <f>C53+C54</f>
        <v>422480</v>
      </c>
      <c r="D52" s="21">
        <v>424700</v>
      </c>
      <c r="E52" s="21">
        <v>228142.77</v>
      </c>
      <c r="F52" s="21">
        <v>190784.93</v>
      </c>
      <c r="G52" s="22">
        <f t="shared" si="0"/>
        <v>-37357.839999999997</v>
      </c>
      <c r="H52" s="53">
        <f t="shared" si="1"/>
        <v>54.000845010414686</v>
      </c>
      <c r="I52" s="23">
        <f t="shared" si="2"/>
        <v>44.922281610548623</v>
      </c>
    </row>
    <row r="53" spans="1:9" ht="33" customHeight="1" x14ac:dyDescent="0.25">
      <c r="A53" s="16"/>
      <c r="B53" s="43" t="s">
        <v>31</v>
      </c>
      <c r="C53" s="24">
        <v>50000</v>
      </c>
      <c r="D53" s="24">
        <v>90000</v>
      </c>
      <c r="E53" s="24">
        <v>32983.43</v>
      </c>
      <c r="F53" s="24">
        <v>56718.45</v>
      </c>
      <c r="G53" s="22">
        <f t="shared" si="0"/>
        <v>23735.019999999997</v>
      </c>
      <c r="H53" s="53">
        <f t="shared" si="1"/>
        <v>65.966860000000011</v>
      </c>
      <c r="I53" s="23">
        <f t="shared" si="2"/>
        <v>63.020499999999998</v>
      </c>
    </row>
    <row r="54" spans="1:9" ht="18.75" customHeight="1" x14ac:dyDescent="0.25">
      <c r="A54" s="14"/>
      <c r="B54" s="43" t="s">
        <v>32</v>
      </c>
      <c r="C54" s="24">
        <v>372480</v>
      </c>
      <c r="D54" s="24">
        <v>334700</v>
      </c>
      <c r="E54" s="24">
        <v>195159.34</v>
      </c>
      <c r="F54" s="24">
        <v>134066.48000000001</v>
      </c>
      <c r="G54" s="22">
        <f t="shared" si="0"/>
        <v>-61092.859999999986</v>
      </c>
      <c r="H54" s="53">
        <f t="shared" si="1"/>
        <v>52.394582259450175</v>
      </c>
      <c r="I54" s="23">
        <f t="shared" si="2"/>
        <v>40.055715566178669</v>
      </c>
    </row>
    <row r="55" spans="1:9" ht="30.75" customHeight="1" x14ac:dyDescent="0.25">
      <c r="A55" s="16">
        <v>16</v>
      </c>
      <c r="B55" s="4" t="s">
        <v>37</v>
      </c>
      <c r="C55" s="21">
        <f>C56</f>
        <v>140350</v>
      </c>
      <c r="D55" s="21">
        <v>70500</v>
      </c>
      <c r="E55" s="21">
        <v>22108.799999999999</v>
      </c>
      <c r="F55" s="21">
        <v>17650.78</v>
      </c>
      <c r="G55" s="22">
        <f t="shared" si="0"/>
        <v>-4458.0200000000004</v>
      </c>
      <c r="H55" s="53">
        <f t="shared" si="1"/>
        <v>15.752618453865336</v>
      </c>
      <c r="I55" s="23">
        <f t="shared" si="2"/>
        <v>25.036567375886527</v>
      </c>
    </row>
    <row r="56" spans="1:9" ht="47.25" x14ac:dyDescent="0.25">
      <c r="A56" s="14"/>
      <c r="B56" s="43" t="s">
        <v>38</v>
      </c>
      <c r="C56" s="24">
        <v>140350</v>
      </c>
      <c r="D56" s="24">
        <v>70500</v>
      </c>
      <c r="E56" s="24">
        <v>22108.799999999999</v>
      </c>
      <c r="F56" s="24">
        <v>17650.78</v>
      </c>
      <c r="G56" s="22">
        <f t="shared" si="0"/>
        <v>-4458.0200000000004</v>
      </c>
      <c r="H56" s="53">
        <f t="shared" si="1"/>
        <v>15.752618453865336</v>
      </c>
      <c r="I56" s="23">
        <f t="shared" si="2"/>
        <v>25.036567375886527</v>
      </c>
    </row>
    <row r="57" spans="1:9" ht="70.5" customHeight="1" x14ac:dyDescent="0.25">
      <c r="A57" s="48">
        <v>17</v>
      </c>
      <c r="B57" s="42" t="s">
        <v>41</v>
      </c>
      <c r="C57" s="21">
        <f>C58</f>
        <v>0</v>
      </c>
      <c r="D57" s="21">
        <v>0</v>
      </c>
      <c r="E57" s="21">
        <v>0</v>
      </c>
      <c r="F57" s="21">
        <v>0</v>
      </c>
      <c r="G57" s="22">
        <f t="shared" si="0"/>
        <v>0</v>
      </c>
      <c r="H57" s="53"/>
      <c r="I57" s="23"/>
    </row>
    <row r="58" spans="1:9" ht="31.5" customHeight="1" x14ac:dyDescent="0.25">
      <c r="A58" s="14"/>
      <c r="B58" s="43" t="s">
        <v>42</v>
      </c>
      <c r="C58" s="24"/>
      <c r="D58" s="31"/>
      <c r="E58" s="31"/>
      <c r="F58" s="31"/>
      <c r="G58" s="22">
        <f t="shared" si="0"/>
        <v>0</v>
      </c>
      <c r="H58" s="53"/>
      <c r="I58" s="23"/>
    </row>
    <row r="59" spans="1:9" s="10" customFormat="1" ht="78.75" x14ac:dyDescent="0.25">
      <c r="A59" s="16">
        <v>18</v>
      </c>
      <c r="B59" s="42" t="s">
        <v>46</v>
      </c>
      <c r="C59" s="21">
        <f>C60</f>
        <v>76800</v>
      </c>
      <c r="D59" s="21">
        <v>0</v>
      </c>
      <c r="E59" s="21">
        <v>36800</v>
      </c>
      <c r="F59" s="21">
        <v>0</v>
      </c>
      <c r="G59" s="22">
        <f t="shared" si="0"/>
        <v>-36800</v>
      </c>
      <c r="H59" s="53">
        <f t="shared" si="1"/>
        <v>47.916666666666671</v>
      </c>
      <c r="I59" s="23"/>
    </row>
    <row r="60" spans="1:9" ht="31.5" x14ac:dyDescent="0.25">
      <c r="A60" s="14"/>
      <c r="B60" s="43" t="s">
        <v>51</v>
      </c>
      <c r="C60" s="24">
        <v>76800</v>
      </c>
      <c r="D60" s="24"/>
      <c r="E60" s="24">
        <v>36800</v>
      </c>
      <c r="F60" s="24"/>
      <c r="G60" s="22">
        <f t="shared" si="0"/>
        <v>-36800</v>
      </c>
      <c r="H60" s="53">
        <f t="shared" si="1"/>
        <v>47.916666666666671</v>
      </c>
      <c r="I60" s="23"/>
    </row>
    <row r="61" spans="1:9" ht="63" x14ac:dyDescent="0.25">
      <c r="A61" s="48">
        <v>19</v>
      </c>
      <c r="B61" s="46" t="s">
        <v>52</v>
      </c>
      <c r="C61" s="49">
        <f>C62</f>
        <v>0</v>
      </c>
      <c r="D61" s="49">
        <v>0</v>
      </c>
      <c r="E61" s="49">
        <v>0</v>
      </c>
      <c r="F61" s="49">
        <v>0</v>
      </c>
      <c r="G61" s="22">
        <f t="shared" si="0"/>
        <v>0</v>
      </c>
      <c r="H61" s="53"/>
      <c r="I61" s="23"/>
    </row>
    <row r="62" spans="1:9" ht="48" thickBot="1" x14ac:dyDescent="0.3">
      <c r="A62" s="14"/>
      <c r="B62" s="47" t="s">
        <v>53</v>
      </c>
      <c r="C62" s="24"/>
      <c r="D62" s="49"/>
      <c r="E62" s="24"/>
      <c r="F62" s="49"/>
      <c r="G62" s="22">
        <f t="shared" si="0"/>
        <v>0</v>
      </c>
      <c r="H62" s="53"/>
      <c r="I62" s="23"/>
    </row>
    <row r="63" spans="1:9" ht="48" thickBot="1" x14ac:dyDescent="0.3">
      <c r="A63" s="14"/>
      <c r="B63" s="55" t="s">
        <v>55</v>
      </c>
      <c r="C63" s="24"/>
      <c r="D63" s="49">
        <v>0</v>
      </c>
      <c r="E63" s="24">
        <v>0</v>
      </c>
      <c r="F63" s="49">
        <v>0</v>
      </c>
      <c r="G63" s="22"/>
      <c r="H63" s="53"/>
      <c r="I63" s="23"/>
    </row>
    <row r="64" spans="1:9" ht="32.25" thickBot="1" x14ac:dyDescent="0.3">
      <c r="A64" s="14"/>
      <c r="B64" s="56" t="s">
        <v>56</v>
      </c>
      <c r="C64" s="24"/>
      <c r="D64" s="24"/>
      <c r="E64" s="24"/>
      <c r="F64" s="24"/>
      <c r="G64" s="22"/>
      <c r="H64" s="53"/>
      <c r="I64" s="23"/>
    </row>
    <row r="65" spans="1:9" ht="15.75" x14ac:dyDescent="0.25">
      <c r="A65" s="14"/>
      <c r="B65" s="34" t="s">
        <v>36</v>
      </c>
      <c r="C65" s="21">
        <f>C8+C12+C16+C20+C24+C22+C27+C30+C34+C36+C39+C43+C46+C49+C52+C55+C57+C59+C61</f>
        <v>431796881.29000002</v>
      </c>
      <c r="D65" s="21">
        <v>401762897</v>
      </c>
      <c r="E65" s="21">
        <v>181798972.09999999</v>
      </c>
      <c r="F65" s="21">
        <v>196234795.59</v>
      </c>
      <c r="G65" s="22">
        <f t="shared" si="0"/>
        <v>14435823.49000001</v>
      </c>
      <c r="H65" s="53">
        <f t="shared" si="1"/>
        <v>42.102891423595437</v>
      </c>
      <c r="I65" s="23">
        <f t="shared" si="2"/>
        <v>48.843434039156683</v>
      </c>
    </row>
  </sheetData>
  <mergeCells count="9">
    <mergeCell ref="G1:I1"/>
    <mergeCell ref="E5:G5"/>
    <mergeCell ref="I5:I6"/>
    <mergeCell ref="A5:A6"/>
    <mergeCell ref="C5:C6"/>
    <mergeCell ref="B5:B6"/>
    <mergeCell ref="D5:D6"/>
    <mergeCell ref="H5:H6"/>
    <mergeCell ref="B2:I2"/>
  </mergeCells>
  <hyperlinks>
    <hyperlink ref="B16" r:id="rId1" display="consultantplus://offline/ref=E97347D6B77F70281CE5D7EBD1CAB268A8B45EF8332E6DA40B8521BFAB0D6CCFEA988E8E1FFB6635396C7E62g4L"/>
    <hyperlink ref="B17" r:id="rId2" display="consultantplus://offline/ref=E97347D6B77F70281CE5D7EBD1CAB268A8B45EF8332E6DA40B8521BFAB0D6CCFEA988E8E1FFB6635396E7762g6L"/>
    <hyperlink ref="B33" r:id="rId3" display="consultantplus://offline/ref=20CEF4BA013D12EF2B43706371C6983BB1337ADFE76B8FD0FDE497C687212703773082EB8EA1DFFC98BB2B3Ds7M"/>
    <hyperlink ref="B40" r:id="rId4" display="consultantplus://offline/ref=C6EF3AE28B6C46D1117CBBA251A07B11C6C7C5768D6761820E322DA1BBA42282C9440EEF08E6CC43400235U6VEM"/>
    <hyperlink ref="B42" r:id="rId5" display="consultantplus://offline/ref=C6EF3AE28B6C46D1117CBBA251A07B11C6C7C5768D6761820E322DA1BBA42282C9440EEF08E6CC43400235U6VEM"/>
    <hyperlink ref="B41" r:id="rId6" display="consultantplus://offline/ref=C6EF3AE28B6C46D1117CBBA251A07B11C6C7C5768D6761820E322DA1BBA42282C9440EEF08E6CC43400235U6VEM"/>
  </hyperlinks>
  <pageMargins left="0.7" right="0.7" top="0.75" bottom="0.75" header="0.3" footer="0.3"/>
  <pageSetup paperSize="9" scale="62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Морозова</cp:lastModifiedBy>
  <cp:lastPrinted>2020-01-24T07:51:56Z</cp:lastPrinted>
  <dcterms:created xsi:type="dcterms:W3CDTF">2017-03-23T06:06:14Z</dcterms:created>
  <dcterms:modified xsi:type="dcterms:W3CDTF">2022-07-26T09:40:55Z</dcterms:modified>
</cp:coreProperties>
</file>