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орозова\Desktop\"/>
    </mc:Choice>
  </mc:AlternateContent>
  <bookViews>
    <workbookView xWindow="480" yWindow="15" windowWidth="132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 iterate="1"/>
</workbook>
</file>

<file path=xl/calcChain.xml><?xml version="1.0" encoding="utf-8"?>
<calcChain xmlns="http://schemas.openxmlformats.org/spreadsheetml/2006/main">
  <c r="C49" i="1" l="1"/>
  <c r="D59" i="1" l="1"/>
  <c r="E59" i="1"/>
  <c r="F59" i="1"/>
  <c r="D52" i="1"/>
  <c r="E52" i="1"/>
  <c r="F52" i="1"/>
  <c r="D49" i="1"/>
  <c r="E49" i="1"/>
  <c r="F49" i="1"/>
  <c r="D46" i="1"/>
  <c r="E46" i="1"/>
  <c r="F46" i="1"/>
  <c r="G31" i="1"/>
  <c r="G32" i="1"/>
  <c r="G33" i="1"/>
  <c r="G34" i="1"/>
  <c r="G35" i="1"/>
  <c r="G43" i="1"/>
  <c r="D43" i="1"/>
  <c r="E43" i="1"/>
  <c r="F43" i="1"/>
  <c r="D39" i="1"/>
  <c r="E39" i="1"/>
  <c r="F39" i="1"/>
  <c r="D36" i="1"/>
  <c r="E36" i="1"/>
  <c r="F36" i="1"/>
  <c r="G36" i="1" s="1"/>
  <c r="D34" i="1"/>
  <c r="E34" i="1"/>
  <c r="F34" i="1"/>
  <c r="D30" i="1"/>
  <c r="E30" i="1"/>
  <c r="D27" i="1"/>
  <c r="E27" i="1"/>
  <c r="F27" i="1"/>
  <c r="D24" i="1"/>
  <c r="E24" i="1"/>
  <c r="F24" i="1"/>
  <c r="E16" i="1"/>
  <c r="F16" i="1"/>
  <c r="E12" i="1"/>
  <c r="F12" i="1"/>
  <c r="E8" i="1"/>
  <c r="F8" i="1"/>
  <c r="E65" i="1" l="1"/>
  <c r="D8" i="1"/>
  <c r="D21" i="1"/>
  <c r="D19" i="1"/>
  <c r="D18" i="1"/>
  <c r="D17" i="1"/>
  <c r="D15" i="1"/>
  <c r="D14" i="1"/>
  <c r="D13" i="1"/>
  <c r="F63" i="1" l="1"/>
  <c r="F61" i="1"/>
  <c r="F57" i="1"/>
  <c r="F55" i="1"/>
  <c r="F30" i="1"/>
  <c r="F22" i="1"/>
  <c r="F20" i="1"/>
  <c r="D16" i="1"/>
  <c r="D63" i="1"/>
  <c r="D61" i="1"/>
  <c r="D57" i="1"/>
  <c r="D55" i="1"/>
  <c r="D12" i="1"/>
  <c r="D65" i="1" s="1"/>
  <c r="F65" i="1" l="1"/>
  <c r="C61" i="1"/>
  <c r="C59" i="1"/>
  <c r="C57" i="1"/>
  <c r="C55" i="1"/>
  <c r="C52" i="1"/>
  <c r="C46" i="1"/>
  <c r="C43" i="1"/>
  <c r="C39" i="1"/>
  <c r="C36" i="1"/>
  <c r="C34" i="1"/>
  <c r="C30" i="1"/>
  <c r="C27" i="1"/>
  <c r="C24" i="1"/>
  <c r="C22" i="1"/>
  <c r="C20" i="1"/>
  <c r="C16" i="1"/>
  <c r="C12" i="1"/>
  <c r="C8" i="1"/>
  <c r="C65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9" i="1"/>
  <c r="I60" i="1"/>
  <c r="I65" i="1"/>
  <c r="I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33" i="1"/>
  <c r="H34" i="1"/>
  <c r="H35" i="1"/>
  <c r="H36" i="1"/>
  <c r="H37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7" i="1"/>
  <c r="G38" i="1"/>
  <c r="G39" i="1"/>
  <c r="G40" i="1"/>
  <c r="G41" i="1"/>
  <c r="G42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8" i="1"/>
  <c r="H65" i="1" l="1"/>
  <c r="G65" i="1"/>
</calcChain>
</file>

<file path=xl/sharedStrings.xml><?xml version="1.0" encoding="utf-8"?>
<sst xmlns="http://schemas.openxmlformats.org/spreadsheetml/2006/main" count="69" uniqueCount="65">
  <si>
    <t xml:space="preserve">№ п/п </t>
  </si>
  <si>
    <t>Наименование программы</t>
  </si>
  <si>
    <t>Муниципальная программа " Содействие занятости населения в Хомутовском районе Курской области"</t>
  </si>
  <si>
    <t>Муниципальная программа" Развитие культуры  в Хомутовском районе Курской области "</t>
  </si>
  <si>
    <t xml:space="preserve">Подпрограмма «Искусство» </t>
  </si>
  <si>
    <t xml:space="preserve">Подпрограмма «Наследие» </t>
  </si>
  <si>
    <t>Подпрограмма «Управление муниципальной программой и обеспечение условий реализации»</t>
  </si>
  <si>
    <t>Муниципальная программа" Социальная поддержка граждан в Хомутовском районе Курской области "</t>
  </si>
  <si>
    <t xml:space="preserve">Подпрограмма «Управление муниципальной программой и обеспечение условий реализации» </t>
  </si>
  <si>
    <t xml:space="preserve">Подпрограмма «Развитие мер социальной поддержки отдельных категорий граждан» </t>
  </si>
  <si>
    <t xml:space="preserve">Подпрограмма «Улучшение демографической ситуации, совершенствование социальной поддержки семьи и детей»  </t>
  </si>
  <si>
    <t xml:space="preserve">Муниципальная  программа Хомутовского района Курской области «Развитие образования в Хомутовском районе Курской области" </t>
  </si>
  <si>
    <t xml:space="preserve">Подпрограмма «Развитие дошкольного и общего образования детей» </t>
  </si>
  <si>
    <t xml:space="preserve">Подпрограмма «Развитие дополнительного образования и системы воспитания детей» </t>
  </si>
  <si>
    <t xml:space="preserve">Муниципальная  программа «Совершенствование системы управления муниципальным имуществом и земельными ресурсами на территории Хомутовского района Курской области »  </t>
  </si>
  <si>
    <t xml:space="preserve">Подпрограмма «Повышение эффективности управления и распоряжения муниципальным имуществом и земельными ресурсами» </t>
  </si>
  <si>
    <t>Муниципальная программа " Охрана окружающей среды на территории Хомутовского района  Курской области"</t>
  </si>
  <si>
    <t xml:space="preserve">Подпрограмма «Экология и чистая вода на территории Хомутовского района Курской области» </t>
  </si>
  <si>
    <t>Муниципальная программа " Обеспечение доступным и комфортным жильем и коммунальными  услугами граждан Хомутовского района Курской области "</t>
  </si>
  <si>
    <t xml:space="preserve">Подпрограмма «Создание условий для обеспечения доступным и комфортным жильем граждан Хомутовского района Курской области» </t>
  </si>
  <si>
    <t>Муниципальная программа " Повышение эффективности работы с молодежью организация отдыха и оздоровления детей, молодежи, развитие физической культуры и спорта в Хомутовском районе Курской области"</t>
  </si>
  <si>
    <t>Подпрограмма «Повышение эффективности реализации молодежной политики» муниципальной программы Хомутовского района Курской области»</t>
  </si>
  <si>
    <t xml:space="preserve">Подпрограмма «Реализация муниципальной политики в сфере физической культуры и спорта» </t>
  </si>
  <si>
    <t xml:space="preserve">Подпрограмма «Оздоровление и отдых детей Хомутовского района Курской области» </t>
  </si>
  <si>
    <t>Муниципальная программа " Развитие   муниципальной службы в    Хомутовском районе Курской области"</t>
  </si>
  <si>
    <t>Муниципальная программа " Развитие архивного дела в Хомутовском районе Курской области"</t>
  </si>
  <si>
    <t>Муниципальная программа " Развитие транспортной системы,обспечение перевозки пассажиров в Хомутовском районе  Курской области и безопастности дорожного движения  "</t>
  </si>
  <si>
    <t xml:space="preserve">Подпрограмма «Развитие сети автомобильных дорог Хомутовского района Курской области» </t>
  </si>
  <si>
    <t>Подпрограмма «Развитие пассажирских перевозок в  Хомутовском районе Курской области »</t>
  </si>
  <si>
    <t>Муниципальная программа  " Создание условий для эффективного и ответсвенного управления муниципальными финансами, муниципальным долгом и повышения устойчивости бюджетов Хомутовского района  Курской области"</t>
  </si>
  <si>
    <t xml:space="preserve">Подпрограмма «Эффективная система межбюджетных отношений в Хомутовском районе Курской области » </t>
  </si>
  <si>
    <t xml:space="preserve">Подпрограмма «Содействие временной занятости отдельных категорий граждан» </t>
  </si>
  <si>
    <t xml:space="preserve">Подпрограмма «Развитие институтов рынка труда» </t>
  </si>
  <si>
    <t>Муниципальная программа " Обеспечение общественного порядка и противодествия преступности в Хомутовском районе Курской области"</t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</si>
  <si>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</si>
  <si>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>Подпрограмма «Обеспечение комплексной безопасности, населения от чрезвычайных ситуаций природного и техногенного характера, пожаров, происшествий на водных объектах»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</si>
  <si>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>Всего по району</t>
  </si>
  <si>
    <t>Муниципальная программа "Развитие информационного общества в Хомутовском районе Курской области"</t>
  </si>
  <si>
    <t>Подпрограмма «Обеспечение реализации муниципальной программы» "Развитие информационного общества в Хомутовском районе Курской области"</t>
  </si>
  <si>
    <t xml:space="preserve">Подпрограмма «Обеспечение качественными услугами ЖКХ населения Хомутовского района Курской области» </t>
  </si>
  <si>
    <t>Подпрограмма " Обеспечениеправопорядка на территории униципального района"</t>
  </si>
  <si>
    <t>Муниципальная программа"Профилактика наркомании и медико-социальная реабилитация больных наркоманией в Хомутовском районе Курской области"</t>
  </si>
  <si>
    <t>подпрограмма"Медико-социальная реабилитация больных наркоманией в Хомутовском районе Курской области"</t>
  </si>
  <si>
    <t>Муниципальная программа " Энергосбережение и повышение энергетической эффективности на территории муниципального района " Хомутовский район"</t>
  </si>
  <si>
    <t>Подпрограмма «Повышение безопасности дорожного движения в Хомутовском районе"</t>
  </si>
  <si>
    <t>Подпрограмма «Построение и развитие аппаратно-программного комплекса «Безопасный город» на территории Хомутовского района Курской области»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</si>
  <si>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 xml:space="preserve">Муниципальная программа Хомутовского района «Обеспечение доступности приоритетных объектов и услуг в приоритетных сферах жизнедеятельности инвалидов  и других маломобильных групп населения в Хомутовском районе» </t>
  </si>
  <si>
    <t>Исполнено ( кассовый расход)</t>
  </si>
  <si>
    <t>Подпрограмма «Энергосбережение и повышение энергетической эффективности на территории муниципального района «Хомутовский район» в муниципальных казенных учреждениях»</t>
  </si>
  <si>
    <t>% исполнения 2020</t>
  </si>
  <si>
    <t>Подпрограмма «Регулирование качества окружающей среды на территории Хомутовского района Курской области» муниципальной программы «Охрана окружающей среды на территории Хомутовского района Курской области»</t>
  </si>
  <si>
    <t>Организация хранения, комплектования и использования документов архивного фонда и иных архивных документов, содержание работников архивного отдела</t>
  </si>
  <si>
    <t>Подпрограмма «Формирование доступной среды для инвалидов и других маломобильных групп населения»</t>
  </si>
  <si>
    <t>Муниципальная программа «Формирование законопослушного поведения участников дорожного движения на территории Хомутовского района Курской области»</t>
  </si>
  <si>
    <t>Подпрограмма «Развитие системы законопослушного поведения участников дорожного движения на территории Хомутовского района Курской области»</t>
  </si>
  <si>
    <r>
      <t>Подпрограмма «Реализация мероприятий, направленных на развитие муниципальной службы»</t>
    </r>
    <r>
      <rPr>
        <b/>
        <i/>
        <sz val="12"/>
        <color theme="1"/>
        <rFont val="Times New Roman"/>
        <family val="1"/>
        <charset val="204"/>
      </rPr>
      <t xml:space="preserve"> </t>
    </r>
  </si>
  <si>
    <t>Лимиты бюджетных обязательств на 2020од</t>
  </si>
  <si>
    <t>Лимиты бюджетных обязательств на 2021 год</t>
  </si>
  <si>
    <t>Муниципальная программа «Комплексное развитие сельских территорий Хомутовского района Курской области»</t>
  </si>
  <si>
    <t>Подпрограмма "Создание и  развитие инфраструктуры на сельских ткрриториях"</t>
  </si>
  <si>
    <t>Отклонение  2021 год  к 2020 году (+,-)</t>
  </si>
  <si>
    <t>% исполнения 2021</t>
  </si>
  <si>
    <t xml:space="preserve">            Информация о выплнении  бюджетных обязательств муниципальных программ  Администрации Хомутовского района  за 9 месяцев  2020 год и 9 месяцев  2021 год </t>
  </si>
  <si>
    <t>за 9 месяцев  2021 год</t>
  </si>
  <si>
    <t>за 9 месяцев 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</si>
</sst>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#,##0.00_ ;[Red]\-#,##0.00\ "/>
    <numFmt numFmtId="167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u/>
      <sz val="8.25"/>
      <color theme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4" fillId="0" borderId="0" xfId="0" applyFont="1"/>
    <xf numFmtId="0" fontId="6" fillId="0" borderId="0" xfId="0" applyFont="1"/>
    <xf numFmtId="0" fontId="2" fillId="0" borderId="0" xfId="0" applyFont="1" applyAlignment="1">
      <alignment vertical="top"/>
    </xf>
    <xf numFmtId="0" fontId="5" fillId="0" borderId="1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1" xfId="0" applyBorder="1"/>
    <xf numFmtId="0" fontId="9" fillId="0" borderId="1" xfId="0" applyFont="1" applyBorder="1"/>
    <xf numFmtId="0" fontId="7" fillId="0" borderId="1" xfId="0" applyFont="1" applyBorder="1"/>
    <xf numFmtId="0" fontId="3" fillId="0" borderId="0" xfId="0" applyFont="1" applyAlignment="1">
      <alignment horizontal="left"/>
    </xf>
    <xf numFmtId="4" fontId="0" fillId="0" borderId="0" xfId="0" applyNumberFormat="1"/>
    <xf numFmtId="43" fontId="0" fillId="0" borderId="0" xfId="0" applyNumberFormat="1"/>
    <xf numFmtId="0" fontId="0" fillId="0" borderId="0" xfId="0" applyNumberFormat="1"/>
    <xf numFmtId="0" fontId="3" fillId="0" borderId="0" xfId="0" applyFont="1" applyAlignment="1">
      <alignment vertical="center" wrapText="1"/>
    </xf>
    <xf numFmtId="4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/>
    <xf numFmtId="4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Fill="1" applyBorder="1"/>
    <xf numFmtId="4" fontId="11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7" fillId="0" borderId="1" xfId="1" applyFont="1" applyBorder="1" applyAlignment="1" applyProtection="1">
      <alignment vertical="top" wrapText="1"/>
    </xf>
    <xf numFmtId="0" fontId="18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justify" vertical="top"/>
    </xf>
    <xf numFmtId="0" fontId="4" fillId="0" borderId="1" xfId="0" applyFont="1" applyBorder="1" applyAlignment="1">
      <alignment horizontal="justify" vertical="top"/>
    </xf>
    <xf numFmtId="0" fontId="18" fillId="0" borderId="1" xfId="1" applyFont="1" applyBorder="1" applyAlignment="1" applyProtection="1">
      <alignment wrapText="1"/>
    </xf>
    <xf numFmtId="0" fontId="18" fillId="0" borderId="1" xfId="1" applyFont="1" applyBorder="1" applyAlignment="1" applyProtection="1">
      <alignment vertical="top" wrapText="1"/>
    </xf>
    <xf numFmtId="0" fontId="10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6" fillId="0" borderId="1" xfId="1" applyFont="1" applyBorder="1" applyAlignment="1" applyProtection="1">
      <alignment vertical="top" wrapText="1"/>
    </xf>
    <xf numFmtId="0" fontId="18" fillId="0" borderId="1" xfId="1" applyFont="1" applyBorder="1" applyAlignment="1" applyProtection="1">
      <alignment horizontal="justify" vertical="top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6" fillId="0" borderId="1" xfId="0" applyFont="1" applyBorder="1"/>
    <xf numFmtId="4" fontId="13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Fill="1" applyBorder="1" applyAlignment="1">
      <alignment vertical="center"/>
    </xf>
    <xf numFmtId="164" fontId="12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4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left"/>
    </xf>
    <xf numFmtId="0" fontId="2" fillId="0" borderId="0" xfId="0" applyFont="1" applyFill="1"/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/>
    </xf>
    <xf numFmtId="164" fontId="12" fillId="0" borderId="1" xfId="0" applyNumberFormat="1" applyFont="1" applyFill="1" applyBorder="1" applyAlignment="1">
      <alignment horizontal="right"/>
    </xf>
    <xf numFmtId="4" fontId="11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86;&#1085;&#1080;&#1090;&#1086;&#1088;&#1080;&#1085;&#1075;%20%20&#1085;&#1072;%20%2001.10.%202021%20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"/>
    </sheetNames>
    <sheetDataSet>
      <sheetData sheetId="0">
        <row r="13">
          <cell r="C13">
            <v>1691605</v>
          </cell>
        </row>
        <row r="14">
          <cell r="C14">
            <v>30558700</v>
          </cell>
        </row>
        <row r="15">
          <cell r="C15">
            <v>10116845</v>
          </cell>
        </row>
        <row r="17">
          <cell r="C17">
            <v>11881916</v>
          </cell>
        </row>
        <row r="18">
          <cell r="C18">
            <v>208820162</v>
          </cell>
        </row>
        <row r="19">
          <cell r="C19">
            <v>21306895</v>
          </cell>
        </row>
        <row r="21">
          <cell r="C21">
            <v>750000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20CEF4BA013D12EF2B43706371C6983BB1337ADFE76B8FD0FDE497C687212703773082EB8EA1DFFC98BB2B3Ds7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E97347D6B77F70281CE5D7EBD1CAB268A8B45EF8332E6DA40B8521BFAB0D6CCFEA988E8E1FFB6635396E7762g6L" TargetMode="External"/><Relationship Id="rId1" Type="http://schemas.openxmlformats.org/officeDocument/2006/relationships/hyperlink" Target="consultantplus://offline/ref=E97347D6B77F70281CE5D7EBD1CAB268A8B45EF8332E6DA40B8521BFAB0D6CCFEA988E8E1FFB6635396C7E62g4L" TargetMode="External"/><Relationship Id="rId6" Type="http://schemas.openxmlformats.org/officeDocument/2006/relationships/hyperlink" Target="consultantplus://offline/ref=C6EF3AE28B6C46D1117CBBA251A07B11C6C7C5768D6761820E322DA1BBA42282C9440EEF08E6CC43400235U6VEM" TargetMode="External"/><Relationship Id="rId5" Type="http://schemas.openxmlformats.org/officeDocument/2006/relationships/hyperlink" Target="consultantplus://offline/ref=C6EF3AE28B6C46D1117CBBA251A07B11C6C7C5768D6761820E322DA1BBA42282C9440EEF08E6CC43400235U6VEM" TargetMode="External"/><Relationship Id="rId4" Type="http://schemas.openxmlformats.org/officeDocument/2006/relationships/hyperlink" Target="consultantplus://offline/ref=C6EF3AE28B6C46D1117CBBA251A07B11C6C7C5768D6761820E322DA1BBA42282C9440EEF08E6CC43400235U6VE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B1" zoomScale="82" zoomScaleNormal="82" workbookViewId="0">
      <selection activeCell="D9" sqref="D9"/>
    </sheetView>
  </sheetViews>
  <sheetFormatPr defaultRowHeight="15" x14ac:dyDescent="0.25"/>
  <cols>
    <col min="1" max="1" width="4.140625" customWidth="1"/>
    <col min="2" max="2" width="60.5703125" style="13" customWidth="1"/>
    <col min="3" max="3" width="18.85546875" style="13" customWidth="1"/>
    <col min="4" max="4" width="24" style="68" customWidth="1"/>
    <col min="5" max="5" width="17.5703125" customWidth="1"/>
    <col min="6" max="6" width="18.85546875" style="68" customWidth="1"/>
    <col min="7" max="7" width="15.140625" customWidth="1"/>
    <col min="8" max="8" width="9.85546875" customWidth="1"/>
    <col min="9" max="9" width="9.5703125" customWidth="1"/>
    <col min="11" max="11" width="14.7109375" customWidth="1"/>
    <col min="12" max="12" width="14.5703125" bestFit="1" customWidth="1"/>
    <col min="13" max="13" width="10.42578125" bestFit="1" customWidth="1"/>
  </cols>
  <sheetData>
    <row r="1" spans="1:10" ht="18.75" x14ac:dyDescent="0.3">
      <c r="G1" s="59"/>
      <c r="H1" s="59"/>
      <c r="I1" s="59"/>
    </row>
    <row r="2" spans="1:10" ht="44.25" customHeight="1" x14ac:dyDescent="0.25">
      <c r="B2" s="67" t="s">
        <v>62</v>
      </c>
      <c r="C2" s="67"/>
      <c r="D2" s="67"/>
      <c r="E2" s="67"/>
      <c r="F2" s="67"/>
      <c r="G2" s="67"/>
      <c r="H2" s="21"/>
      <c r="I2" s="21"/>
    </row>
    <row r="3" spans="1:10" ht="18.75" x14ac:dyDescent="0.3">
      <c r="D3" s="69"/>
      <c r="E3" s="55"/>
      <c r="F3" s="69"/>
      <c r="G3" s="55"/>
      <c r="H3" s="17"/>
      <c r="I3" s="3"/>
    </row>
    <row r="4" spans="1:10" ht="15.75" x14ac:dyDescent="0.25">
      <c r="A4" s="1"/>
      <c r="B4" s="11"/>
      <c r="C4" s="11"/>
      <c r="D4" s="70"/>
      <c r="E4" s="1"/>
      <c r="F4" s="70"/>
      <c r="G4" s="1"/>
      <c r="H4" s="1"/>
      <c r="I4" s="1"/>
      <c r="J4" s="1"/>
    </row>
    <row r="5" spans="1:10" ht="20.25" customHeight="1" x14ac:dyDescent="0.25">
      <c r="A5" s="63" t="s">
        <v>0</v>
      </c>
      <c r="B5" s="65" t="s">
        <v>1</v>
      </c>
      <c r="C5" s="63" t="s">
        <v>56</v>
      </c>
      <c r="D5" s="71" t="s">
        <v>57</v>
      </c>
      <c r="E5" s="60" t="s">
        <v>47</v>
      </c>
      <c r="F5" s="61"/>
      <c r="G5" s="62"/>
      <c r="H5" s="63" t="s">
        <v>49</v>
      </c>
      <c r="I5" s="63" t="s">
        <v>61</v>
      </c>
      <c r="J5" s="1"/>
    </row>
    <row r="6" spans="1:10" ht="47.25" customHeight="1" x14ac:dyDescent="0.25">
      <c r="A6" s="64"/>
      <c r="B6" s="66"/>
      <c r="C6" s="64"/>
      <c r="D6" s="72"/>
      <c r="E6" s="58" t="s">
        <v>64</v>
      </c>
      <c r="F6" s="77" t="s">
        <v>63</v>
      </c>
      <c r="G6" s="4" t="s">
        <v>60</v>
      </c>
      <c r="H6" s="64"/>
      <c r="I6" s="64"/>
      <c r="J6" s="1"/>
    </row>
    <row r="7" spans="1:10" s="6" customFormat="1" ht="11.25" customHeight="1" x14ac:dyDescent="0.25">
      <c r="A7" s="5">
        <v>1</v>
      </c>
      <c r="B7" s="12">
        <v>2</v>
      </c>
      <c r="C7" s="12"/>
      <c r="D7" s="73">
        <v>3</v>
      </c>
      <c r="E7" s="5"/>
      <c r="F7" s="73"/>
      <c r="G7" s="5">
        <v>6</v>
      </c>
      <c r="H7" s="5"/>
      <c r="I7" s="5">
        <v>9</v>
      </c>
      <c r="J7" s="2"/>
    </row>
    <row r="8" spans="1:10" s="10" customFormat="1" ht="31.5" x14ac:dyDescent="0.25">
      <c r="A8" s="8">
        <v>1</v>
      </c>
      <c r="B8" s="4" t="s">
        <v>3</v>
      </c>
      <c r="C8" s="22">
        <f>C9+C10+C11</f>
        <v>35585729</v>
      </c>
      <c r="D8" s="27">
        <f>D9+D10+D11</f>
        <v>49243599</v>
      </c>
      <c r="E8" s="22">
        <f t="shared" ref="E8:F8" si="0">E9+E10+E11</f>
        <v>24047577.550000001</v>
      </c>
      <c r="F8" s="27">
        <f t="shared" si="0"/>
        <v>33491658.039999999</v>
      </c>
      <c r="G8" s="23">
        <f>F8-E8</f>
        <v>9444080.4899999984</v>
      </c>
      <c r="H8" s="54">
        <f>E8/C8*100</f>
        <v>67.576464570952027</v>
      </c>
      <c r="I8" s="24">
        <f>F8/D8*100</f>
        <v>68.012206094034681</v>
      </c>
      <c r="J8" s="9"/>
    </row>
    <row r="9" spans="1:10" ht="18.75" customHeight="1" x14ac:dyDescent="0.25">
      <c r="A9" s="7"/>
      <c r="B9" s="34" t="s">
        <v>4</v>
      </c>
      <c r="C9" s="25">
        <v>16881571</v>
      </c>
      <c r="D9" s="30">
        <v>27192768</v>
      </c>
      <c r="E9" s="26">
        <v>10870781.16</v>
      </c>
      <c r="F9" s="26">
        <v>18272442.829999998</v>
      </c>
      <c r="G9" s="23">
        <f t="shared" ref="G9:G65" si="1">F9-E9</f>
        <v>7401661.6699999981</v>
      </c>
      <c r="H9" s="54">
        <f t="shared" ref="H9:H65" si="2">E9/C9*100</f>
        <v>64.394369220731889</v>
      </c>
      <c r="I9" s="24">
        <f t="shared" ref="I9:I65" si="3">F9/D9*100</f>
        <v>67.195964860951264</v>
      </c>
      <c r="J9" s="1"/>
    </row>
    <row r="10" spans="1:10" ht="18" customHeight="1" x14ac:dyDescent="0.25">
      <c r="A10" s="7"/>
      <c r="B10" s="34" t="s">
        <v>5</v>
      </c>
      <c r="C10" s="25">
        <v>13769952</v>
      </c>
      <c r="D10" s="30">
        <v>16803237</v>
      </c>
      <c r="E10" s="26">
        <v>9854911.8399999999</v>
      </c>
      <c r="F10" s="26">
        <v>11563966.810000001</v>
      </c>
      <c r="G10" s="23">
        <f t="shared" si="1"/>
        <v>1709054.9700000007</v>
      </c>
      <c r="H10" s="54">
        <f t="shared" si="2"/>
        <v>71.568236693926025</v>
      </c>
      <c r="I10" s="24">
        <f t="shared" si="3"/>
        <v>68.819875658481749</v>
      </c>
      <c r="J10" s="1"/>
    </row>
    <row r="11" spans="1:10" ht="31.5" x14ac:dyDescent="0.25">
      <c r="A11" s="7"/>
      <c r="B11" s="34" t="s">
        <v>6</v>
      </c>
      <c r="C11" s="25">
        <v>4934206</v>
      </c>
      <c r="D11" s="30">
        <v>5247594</v>
      </c>
      <c r="E11" s="26">
        <v>3321884.55</v>
      </c>
      <c r="F11" s="26">
        <v>3655248.4</v>
      </c>
      <c r="G11" s="23">
        <f t="shared" si="1"/>
        <v>333363.85000000009</v>
      </c>
      <c r="H11" s="54">
        <f t="shared" si="2"/>
        <v>67.323588638171969</v>
      </c>
      <c r="I11" s="24">
        <f t="shared" si="3"/>
        <v>69.655701260425246</v>
      </c>
      <c r="J11" s="1"/>
    </row>
    <row r="12" spans="1:10" s="10" customFormat="1" ht="36" customHeight="1" x14ac:dyDescent="0.25">
      <c r="A12" s="8">
        <v>2</v>
      </c>
      <c r="B12" s="35" t="s">
        <v>7</v>
      </c>
      <c r="C12" s="27">
        <f t="shared" ref="C12:F12" si="4">C13+C14+C15</f>
        <v>32383890</v>
      </c>
      <c r="D12" s="27">
        <f t="shared" si="4"/>
        <v>42367150</v>
      </c>
      <c r="E12" s="27">
        <f t="shared" si="4"/>
        <v>24019994.729999997</v>
      </c>
      <c r="F12" s="27">
        <f t="shared" si="4"/>
        <v>31152534.219999999</v>
      </c>
      <c r="G12" s="23">
        <f t="shared" si="1"/>
        <v>7132539.4900000021</v>
      </c>
      <c r="H12" s="54">
        <f t="shared" si="2"/>
        <v>74.172666501769839</v>
      </c>
      <c r="I12" s="24">
        <f t="shared" si="3"/>
        <v>73.529926417047164</v>
      </c>
      <c r="J12" s="9"/>
    </row>
    <row r="13" spans="1:10" s="10" customFormat="1" ht="31.5" x14ac:dyDescent="0.25">
      <c r="A13" s="8"/>
      <c r="B13" s="34" t="s">
        <v>8</v>
      </c>
      <c r="C13" s="52">
        <v>1744000</v>
      </c>
      <c r="D13" s="28">
        <f>[1]Лист1!$C$13</f>
        <v>1691605</v>
      </c>
      <c r="E13" s="51">
        <v>1091265.7</v>
      </c>
      <c r="F13" s="51">
        <v>1231517.1100000001</v>
      </c>
      <c r="G13" s="23">
        <f t="shared" si="1"/>
        <v>140251.41000000015</v>
      </c>
      <c r="H13" s="54">
        <f t="shared" si="2"/>
        <v>62.572574541284396</v>
      </c>
      <c r="I13" s="24">
        <f t="shared" si="3"/>
        <v>72.801694840107473</v>
      </c>
      <c r="J13" s="9"/>
    </row>
    <row r="14" spans="1:10" s="10" customFormat="1" ht="31.5" x14ac:dyDescent="0.25">
      <c r="A14" s="8"/>
      <c r="B14" s="34" t="s">
        <v>9</v>
      </c>
      <c r="C14" s="51">
        <v>20454445</v>
      </c>
      <c r="D14" s="28">
        <f>[1]Лист1!$C$14</f>
        <v>30558700</v>
      </c>
      <c r="E14" s="51">
        <v>16996370.219999999</v>
      </c>
      <c r="F14" s="51">
        <v>23940297.75</v>
      </c>
      <c r="G14" s="23">
        <f t="shared" si="1"/>
        <v>6943927.5300000012</v>
      </c>
      <c r="H14" s="54">
        <f t="shared" si="2"/>
        <v>83.093773602754794</v>
      </c>
      <c r="I14" s="24">
        <f t="shared" si="3"/>
        <v>78.342003259300952</v>
      </c>
      <c r="J14" s="9"/>
    </row>
    <row r="15" spans="1:10" ht="32.25" customHeight="1" x14ac:dyDescent="0.25">
      <c r="A15" s="7"/>
      <c r="B15" s="34" t="s">
        <v>10</v>
      </c>
      <c r="C15" s="51">
        <v>10185445</v>
      </c>
      <c r="D15" s="28">
        <f>[1]Лист1!$C$15</f>
        <v>10116845</v>
      </c>
      <c r="E15" s="51">
        <v>5932358.8099999996</v>
      </c>
      <c r="F15" s="51">
        <v>5980719.3600000003</v>
      </c>
      <c r="G15" s="23">
        <f t="shared" si="1"/>
        <v>48360.550000000745</v>
      </c>
      <c r="H15" s="54">
        <f t="shared" si="2"/>
        <v>58.243491668748881</v>
      </c>
      <c r="I15" s="24">
        <f t="shared" si="3"/>
        <v>59.11644746954213</v>
      </c>
      <c r="J15" s="1"/>
    </row>
    <row r="16" spans="1:10" ht="47.25" x14ac:dyDescent="0.25">
      <c r="A16" s="8">
        <v>3</v>
      </c>
      <c r="B16" s="45" t="s">
        <v>11</v>
      </c>
      <c r="C16" s="27">
        <f>C17+C18+C19</f>
        <v>206575044</v>
      </c>
      <c r="D16" s="27">
        <f>D17+D18+D19</f>
        <v>242008973</v>
      </c>
      <c r="E16" s="27">
        <f t="shared" ref="E16:F16" si="5">E17+E18+E19</f>
        <v>147950228.34999999</v>
      </c>
      <c r="F16" s="27">
        <f t="shared" si="5"/>
        <v>175515795.56999999</v>
      </c>
      <c r="G16" s="23">
        <f t="shared" si="1"/>
        <v>27565567.219999999</v>
      </c>
      <c r="H16" s="54">
        <f t="shared" si="2"/>
        <v>71.620572110346487</v>
      </c>
      <c r="I16" s="24">
        <f t="shared" si="3"/>
        <v>72.524499151525262</v>
      </c>
      <c r="J16" s="1"/>
    </row>
    <row r="17" spans="1:12" ht="31.5" x14ac:dyDescent="0.25">
      <c r="A17" s="7"/>
      <c r="B17" s="36" t="s">
        <v>8</v>
      </c>
      <c r="C17" s="28">
        <v>8587079</v>
      </c>
      <c r="D17" s="74">
        <f>[1]Лист1!$C$17</f>
        <v>11881916</v>
      </c>
      <c r="E17" s="26">
        <v>6290110.4800000004</v>
      </c>
      <c r="F17" s="26">
        <v>6949807.29</v>
      </c>
      <c r="G17" s="23">
        <f t="shared" si="1"/>
        <v>659696.80999999959</v>
      </c>
      <c r="H17" s="54">
        <f t="shared" si="2"/>
        <v>73.250874715371779</v>
      </c>
      <c r="I17" s="24">
        <f t="shared" si="3"/>
        <v>58.490628026658328</v>
      </c>
      <c r="J17" s="1"/>
      <c r="K17" s="20"/>
      <c r="L17" s="19"/>
    </row>
    <row r="18" spans="1:12" ht="17.25" customHeight="1" x14ac:dyDescent="0.25">
      <c r="A18" s="7"/>
      <c r="B18" s="37" t="s">
        <v>12</v>
      </c>
      <c r="C18" s="28">
        <v>178155396</v>
      </c>
      <c r="D18" s="74">
        <f>[1]Лист1!$C$18</f>
        <v>208820162</v>
      </c>
      <c r="E18" s="26">
        <v>129028895.88</v>
      </c>
      <c r="F18" s="26">
        <v>153740458.36000001</v>
      </c>
      <c r="G18" s="23">
        <f t="shared" si="1"/>
        <v>24711562.480000019</v>
      </c>
      <c r="H18" s="54">
        <f t="shared" si="2"/>
        <v>72.4249159873889</v>
      </c>
      <c r="I18" s="24">
        <f t="shared" si="3"/>
        <v>73.623378550965796</v>
      </c>
      <c r="J18" s="1"/>
    </row>
    <row r="19" spans="1:12" ht="31.5" x14ac:dyDescent="0.25">
      <c r="A19" s="7"/>
      <c r="B19" s="37" t="s">
        <v>13</v>
      </c>
      <c r="C19" s="28">
        <v>19832569</v>
      </c>
      <c r="D19" s="74">
        <f>[1]Лист1!$C$19</f>
        <v>21306895</v>
      </c>
      <c r="E19" s="26">
        <v>12631221.99</v>
      </c>
      <c r="F19" s="26">
        <v>14825529.92</v>
      </c>
      <c r="G19" s="23">
        <f t="shared" si="1"/>
        <v>2194307.9299999997</v>
      </c>
      <c r="H19" s="54">
        <f t="shared" si="2"/>
        <v>63.689288009032005</v>
      </c>
      <c r="I19" s="24">
        <f t="shared" si="3"/>
        <v>69.580902895518093</v>
      </c>
      <c r="J19" s="1"/>
    </row>
    <row r="20" spans="1:12" ht="63" x14ac:dyDescent="0.25">
      <c r="A20" s="8">
        <v>4</v>
      </c>
      <c r="B20" s="35" t="s">
        <v>14</v>
      </c>
      <c r="C20" s="22">
        <f>C21</f>
        <v>452386</v>
      </c>
      <c r="D20" s="27">
        <v>750000</v>
      </c>
      <c r="E20" s="22">
        <v>44605</v>
      </c>
      <c r="F20" s="27">
        <f>F21</f>
        <v>154368.95999999999</v>
      </c>
      <c r="G20" s="23">
        <f t="shared" si="1"/>
        <v>109763.95999999999</v>
      </c>
      <c r="H20" s="54">
        <f t="shared" si="2"/>
        <v>9.8599426153771326</v>
      </c>
      <c r="I20" s="24">
        <f t="shared" si="3"/>
        <v>20.582528</v>
      </c>
      <c r="J20" s="1"/>
    </row>
    <row r="21" spans="1:12" ht="33" customHeight="1" x14ac:dyDescent="0.25">
      <c r="A21" s="8"/>
      <c r="B21" s="38" t="s">
        <v>15</v>
      </c>
      <c r="C21" s="25">
        <v>452386</v>
      </c>
      <c r="D21" s="30">
        <f>[1]Лист1!$C$21</f>
        <v>750000</v>
      </c>
      <c r="E21" s="25">
        <v>44605</v>
      </c>
      <c r="F21" s="30">
        <v>154368.95999999999</v>
      </c>
      <c r="G21" s="23">
        <f t="shared" si="1"/>
        <v>109763.95999999999</v>
      </c>
      <c r="H21" s="54">
        <f t="shared" si="2"/>
        <v>9.8599426153771326</v>
      </c>
      <c r="I21" s="24">
        <f t="shared" si="3"/>
        <v>20.582528</v>
      </c>
      <c r="J21" s="1"/>
    </row>
    <row r="22" spans="1:12" ht="63" x14ac:dyDescent="0.25">
      <c r="A22" s="8">
        <v>5</v>
      </c>
      <c r="B22" s="39" t="s">
        <v>43</v>
      </c>
      <c r="C22" s="22">
        <f>C23</f>
        <v>910370</v>
      </c>
      <c r="D22" s="27">
        <v>724991</v>
      </c>
      <c r="E22" s="22">
        <v>745856</v>
      </c>
      <c r="F22" s="27">
        <f>F23</f>
        <v>624720</v>
      </c>
      <c r="G22" s="23">
        <f t="shared" si="1"/>
        <v>-121136</v>
      </c>
      <c r="H22" s="54">
        <f t="shared" si="2"/>
        <v>81.928886057317357</v>
      </c>
      <c r="I22" s="24">
        <f t="shared" si="3"/>
        <v>86.169345550496487</v>
      </c>
      <c r="J22" s="1"/>
      <c r="K22" s="18"/>
    </row>
    <row r="23" spans="1:12" ht="60.75" customHeight="1" x14ac:dyDescent="0.25">
      <c r="A23" s="8"/>
      <c r="B23" s="38" t="s">
        <v>48</v>
      </c>
      <c r="C23" s="25">
        <v>910370</v>
      </c>
      <c r="D23" s="30">
        <v>724991</v>
      </c>
      <c r="E23" s="25">
        <v>745856</v>
      </c>
      <c r="F23" s="30">
        <v>624720</v>
      </c>
      <c r="G23" s="23">
        <f t="shared" si="1"/>
        <v>-121136</v>
      </c>
      <c r="H23" s="54">
        <f t="shared" si="2"/>
        <v>81.928886057317357</v>
      </c>
      <c r="I23" s="24">
        <f t="shared" si="3"/>
        <v>86.169345550496487</v>
      </c>
      <c r="J23" s="1"/>
    </row>
    <row r="24" spans="1:12" s="10" customFormat="1" ht="34.5" customHeight="1" x14ac:dyDescent="0.25">
      <c r="A24" s="8">
        <v>6</v>
      </c>
      <c r="B24" s="35" t="s">
        <v>16</v>
      </c>
      <c r="C24" s="29">
        <f>C25+C26</f>
        <v>1849110</v>
      </c>
      <c r="D24" s="27">
        <f t="shared" ref="D24:F24" si="6">D25+D26</f>
        <v>8022640</v>
      </c>
      <c r="E24" s="29">
        <f t="shared" si="6"/>
        <v>612020.43000000005</v>
      </c>
      <c r="F24" s="27">
        <f t="shared" si="6"/>
        <v>3991787.1199999996</v>
      </c>
      <c r="G24" s="23">
        <f t="shared" si="1"/>
        <v>3379766.6899999995</v>
      </c>
      <c r="H24" s="54">
        <f t="shared" si="2"/>
        <v>33.098108279118065</v>
      </c>
      <c r="I24" s="24">
        <f t="shared" si="3"/>
        <v>49.756528025687302</v>
      </c>
      <c r="J24" s="9"/>
    </row>
    <row r="25" spans="1:12" s="10" customFormat="1" ht="31.5" x14ac:dyDescent="0.25">
      <c r="A25" s="8"/>
      <c r="B25" s="34" t="s">
        <v>17</v>
      </c>
      <c r="C25" s="25">
        <v>1849110</v>
      </c>
      <c r="D25" s="30">
        <v>6922640</v>
      </c>
      <c r="E25" s="30">
        <v>612020.43000000005</v>
      </c>
      <c r="F25" s="30">
        <v>3392257.78</v>
      </c>
      <c r="G25" s="23">
        <f t="shared" si="1"/>
        <v>2780237.3499999996</v>
      </c>
      <c r="H25" s="54">
        <f t="shared" si="2"/>
        <v>33.098108279118065</v>
      </c>
      <c r="I25" s="24">
        <f t="shared" si="3"/>
        <v>49.002371638565627</v>
      </c>
      <c r="J25" s="9"/>
    </row>
    <row r="26" spans="1:12" s="10" customFormat="1" ht="78.75" x14ac:dyDescent="0.25">
      <c r="A26" s="8"/>
      <c r="B26" s="44" t="s">
        <v>50</v>
      </c>
      <c r="C26" s="25"/>
      <c r="D26" s="30">
        <v>1100000</v>
      </c>
      <c r="E26" s="30"/>
      <c r="F26" s="30">
        <v>599529.34</v>
      </c>
      <c r="G26" s="23">
        <f t="shared" si="1"/>
        <v>599529.34</v>
      </c>
      <c r="H26" s="54"/>
      <c r="I26" s="24">
        <f t="shared" si="3"/>
        <v>54.502667272727265</v>
      </c>
      <c r="J26" s="9"/>
    </row>
    <row r="27" spans="1:12" s="10" customFormat="1" ht="47.25" x14ac:dyDescent="0.25">
      <c r="A27" s="8">
        <v>7</v>
      </c>
      <c r="B27" s="35" t="s">
        <v>18</v>
      </c>
      <c r="C27" s="22">
        <f>C28+C29</f>
        <v>4099501</v>
      </c>
      <c r="D27" s="27">
        <f t="shared" ref="D27:F27" si="7">D28+D29</f>
        <v>11513904</v>
      </c>
      <c r="E27" s="22">
        <f t="shared" si="7"/>
        <v>2451696.37</v>
      </c>
      <c r="F27" s="27">
        <f t="shared" si="7"/>
        <v>1743994.8800000001</v>
      </c>
      <c r="G27" s="23">
        <f t="shared" si="1"/>
        <v>-707701.49</v>
      </c>
      <c r="H27" s="54">
        <f t="shared" si="2"/>
        <v>59.804751114830815</v>
      </c>
      <c r="I27" s="24">
        <f t="shared" si="3"/>
        <v>15.146859657679968</v>
      </c>
      <c r="J27" s="9"/>
    </row>
    <row r="28" spans="1:12" s="10" customFormat="1" ht="47.25" x14ac:dyDescent="0.25">
      <c r="A28" s="8"/>
      <c r="B28" s="34" t="s">
        <v>19</v>
      </c>
      <c r="C28" s="25">
        <v>889875</v>
      </c>
      <c r="D28" s="30">
        <v>6038904</v>
      </c>
      <c r="E28" s="25">
        <v>310357.49</v>
      </c>
      <c r="F28" s="30">
        <v>537199.31000000006</v>
      </c>
      <c r="G28" s="23">
        <f t="shared" si="1"/>
        <v>226841.82000000007</v>
      </c>
      <c r="H28" s="54">
        <f t="shared" si="2"/>
        <v>34.876526478437981</v>
      </c>
      <c r="I28" s="24">
        <f t="shared" si="3"/>
        <v>8.8956424874447428</v>
      </c>
      <c r="J28" s="9"/>
    </row>
    <row r="29" spans="1:12" ht="36" customHeight="1" x14ac:dyDescent="0.25">
      <c r="A29" s="8"/>
      <c r="B29" s="34" t="s">
        <v>39</v>
      </c>
      <c r="C29" s="25">
        <v>3209626</v>
      </c>
      <c r="D29" s="30">
        <v>5475000</v>
      </c>
      <c r="E29" s="25">
        <v>2141338.88</v>
      </c>
      <c r="F29" s="30">
        <v>1206795.57</v>
      </c>
      <c r="G29" s="23">
        <f t="shared" si="1"/>
        <v>-934543.30999999982</v>
      </c>
      <c r="H29" s="54">
        <f t="shared" si="2"/>
        <v>66.71614948283694</v>
      </c>
      <c r="I29" s="24">
        <f t="shared" si="3"/>
        <v>22.041928219178082</v>
      </c>
      <c r="J29" s="1"/>
    </row>
    <row r="30" spans="1:12" ht="78.75" customHeight="1" x14ac:dyDescent="0.25">
      <c r="A30" s="8">
        <v>8</v>
      </c>
      <c r="B30" s="4" t="s">
        <v>20</v>
      </c>
      <c r="C30" s="29">
        <f>C31+C32+C33</f>
        <v>1028020</v>
      </c>
      <c r="D30" s="27">
        <f t="shared" ref="D30:E30" si="8">D31+D32+D33</f>
        <v>1164007</v>
      </c>
      <c r="E30" s="29">
        <f t="shared" si="8"/>
        <v>840871.82</v>
      </c>
      <c r="F30" s="27">
        <f t="shared" ref="F30" si="9">F31+F32+F33</f>
        <v>1099935.71</v>
      </c>
      <c r="G30" s="23">
        <f t="shared" si="1"/>
        <v>259063.89</v>
      </c>
      <c r="H30" s="54">
        <f t="shared" si="2"/>
        <v>81.795278301978556</v>
      </c>
      <c r="I30" s="24">
        <f t="shared" si="3"/>
        <v>94.495626744512705</v>
      </c>
      <c r="J30" s="1"/>
    </row>
    <row r="31" spans="1:12" ht="48.75" customHeight="1" x14ac:dyDescent="0.25">
      <c r="A31" s="8"/>
      <c r="B31" s="38" t="s">
        <v>21</v>
      </c>
      <c r="C31" s="31">
        <v>195000</v>
      </c>
      <c r="D31" s="30">
        <v>127287</v>
      </c>
      <c r="E31" s="25">
        <v>55601.2</v>
      </c>
      <c r="F31" s="30">
        <v>89338.26</v>
      </c>
      <c r="G31" s="23">
        <f t="shared" si="1"/>
        <v>33737.06</v>
      </c>
      <c r="H31" s="54">
        <f t="shared" si="2"/>
        <v>28.513435897435897</v>
      </c>
      <c r="I31" s="24">
        <f t="shared" si="3"/>
        <v>70.186476230879819</v>
      </c>
      <c r="J31" s="1"/>
    </row>
    <row r="32" spans="1:12" ht="36.75" customHeight="1" x14ac:dyDescent="0.25">
      <c r="A32" s="8"/>
      <c r="B32" s="34" t="s">
        <v>22</v>
      </c>
      <c r="C32" s="31">
        <v>70000</v>
      </c>
      <c r="D32" s="30">
        <v>190000</v>
      </c>
      <c r="E32" s="25">
        <v>60816.160000000003</v>
      </c>
      <c r="F32" s="30">
        <v>165515.45000000001</v>
      </c>
      <c r="G32" s="23">
        <f t="shared" si="1"/>
        <v>104699.29000000001</v>
      </c>
      <c r="H32" s="54">
        <f t="shared" si="2"/>
        <v>86.880228571428574</v>
      </c>
      <c r="I32" s="24">
        <f t="shared" si="3"/>
        <v>87.11339473684211</v>
      </c>
      <c r="J32" s="1"/>
    </row>
    <row r="33" spans="1:10" s="10" customFormat="1" ht="34.5" customHeight="1" x14ac:dyDescent="0.25">
      <c r="A33" s="8"/>
      <c r="B33" s="46" t="s">
        <v>23</v>
      </c>
      <c r="C33" s="25">
        <v>763020</v>
      </c>
      <c r="D33" s="30">
        <v>846720</v>
      </c>
      <c r="E33" s="25">
        <v>724454.46</v>
      </c>
      <c r="F33" s="30">
        <v>845082</v>
      </c>
      <c r="G33" s="23">
        <f t="shared" si="1"/>
        <v>120627.54000000004</v>
      </c>
      <c r="H33" s="54">
        <f t="shared" si="2"/>
        <v>94.945671148855865</v>
      </c>
      <c r="I33" s="24">
        <f t="shared" si="3"/>
        <v>99.80654761904762</v>
      </c>
      <c r="J33" s="9"/>
    </row>
    <row r="34" spans="1:10" ht="33.75" customHeight="1" x14ac:dyDescent="0.25">
      <c r="A34" s="8">
        <v>9</v>
      </c>
      <c r="B34" s="35" t="s">
        <v>24</v>
      </c>
      <c r="C34" s="33">
        <f>C35</f>
        <v>340600</v>
      </c>
      <c r="D34" s="75">
        <f t="shared" ref="D34:F34" si="10">D35</f>
        <v>1790512</v>
      </c>
      <c r="E34" s="33">
        <f t="shared" si="10"/>
        <v>143623.12</v>
      </c>
      <c r="F34" s="75">
        <f t="shared" si="10"/>
        <v>1074324.76</v>
      </c>
      <c r="G34" s="23">
        <f t="shared" si="1"/>
        <v>930701.64</v>
      </c>
      <c r="H34" s="54">
        <f t="shared" si="2"/>
        <v>42.167680563711095</v>
      </c>
      <c r="I34" s="24">
        <f t="shared" si="3"/>
        <v>60.000980725066356</v>
      </c>
      <c r="J34" s="1"/>
    </row>
    <row r="35" spans="1:10" ht="31.5" x14ac:dyDescent="0.25">
      <c r="A35" s="8"/>
      <c r="B35" s="34" t="s">
        <v>55</v>
      </c>
      <c r="C35" s="25">
        <v>340600</v>
      </c>
      <c r="D35" s="30">
        <v>1790512</v>
      </c>
      <c r="E35" s="25">
        <v>143623.12</v>
      </c>
      <c r="F35" s="78">
        <v>1074324.76</v>
      </c>
      <c r="G35" s="23">
        <f t="shared" si="1"/>
        <v>930701.64</v>
      </c>
      <c r="H35" s="54">
        <f t="shared" si="2"/>
        <v>42.167680563711095</v>
      </c>
      <c r="I35" s="24">
        <f t="shared" si="3"/>
        <v>60.000980725066356</v>
      </c>
      <c r="J35" s="1"/>
    </row>
    <row r="36" spans="1:10" ht="31.5" x14ac:dyDescent="0.25">
      <c r="A36" s="8">
        <v>10</v>
      </c>
      <c r="B36" s="35" t="s">
        <v>25</v>
      </c>
      <c r="C36" s="22">
        <f>C37+C38</f>
        <v>281286</v>
      </c>
      <c r="D36" s="27">
        <f t="shared" ref="D36:F36" si="11">D37+D38</f>
        <v>291545</v>
      </c>
      <c r="E36" s="22">
        <f t="shared" si="11"/>
        <v>213953</v>
      </c>
      <c r="F36" s="27">
        <f t="shared" si="11"/>
        <v>200700</v>
      </c>
      <c r="G36" s="23">
        <f t="shared" si="1"/>
        <v>-13253</v>
      </c>
      <c r="H36" s="54">
        <f t="shared" si="2"/>
        <v>76.062441785229268</v>
      </c>
      <c r="I36" s="24">
        <f t="shared" si="3"/>
        <v>68.840144746094083</v>
      </c>
      <c r="J36" s="1"/>
    </row>
    <row r="37" spans="1:10" ht="31.5" x14ac:dyDescent="0.25">
      <c r="A37" s="8"/>
      <c r="B37" s="34" t="s">
        <v>8</v>
      </c>
      <c r="C37" s="25">
        <v>269286</v>
      </c>
      <c r="D37" s="30">
        <v>291545</v>
      </c>
      <c r="E37" s="53">
        <v>201969</v>
      </c>
      <c r="F37" s="78">
        <v>200700</v>
      </c>
      <c r="G37" s="23">
        <f t="shared" si="1"/>
        <v>-1269</v>
      </c>
      <c r="H37" s="54">
        <f t="shared" si="2"/>
        <v>75.001671085760123</v>
      </c>
      <c r="I37" s="24">
        <f t="shared" si="3"/>
        <v>68.840144746094083</v>
      </c>
      <c r="J37" s="1"/>
    </row>
    <row r="38" spans="1:10" ht="47.25" x14ac:dyDescent="0.25">
      <c r="A38" s="8"/>
      <c r="B38" s="44" t="s">
        <v>51</v>
      </c>
      <c r="C38" s="25">
        <v>12000</v>
      </c>
      <c r="D38" s="30"/>
      <c r="E38" s="25">
        <v>11984</v>
      </c>
      <c r="F38" s="30"/>
      <c r="G38" s="23">
        <f t="shared" si="1"/>
        <v>-11984</v>
      </c>
      <c r="H38" s="54"/>
      <c r="I38" s="24" t="e">
        <f t="shared" si="3"/>
        <v>#DIV/0!</v>
      </c>
      <c r="J38" s="1"/>
    </row>
    <row r="39" spans="1:10" ht="63" x14ac:dyDescent="0.25">
      <c r="A39" s="8">
        <v>11</v>
      </c>
      <c r="B39" s="35" t="s">
        <v>26</v>
      </c>
      <c r="C39" s="22">
        <f>C40+C41+C42</f>
        <v>34651294</v>
      </c>
      <c r="D39" s="27">
        <f t="shared" ref="D39:F39" si="12">D40+D41+D42</f>
        <v>26261272</v>
      </c>
      <c r="E39" s="22">
        <f t="shared" si="12"/>
        <v>5801034.1199999992</v>
      </c>
      <c r="F39" s="27">
        <f t="shared" si="12"/>
        <v>6351376.6900000004</v>
      </c>
      <c r="G39" s="23">
        <f t="shared" si="1"/>
        <v>550342.57000000123</v>
      </c>
      <c r="H39" s="54">
        <f t="shared" si="2"/>
        <v>16.74117601495632</v>
      </c>
      <c r="I39" s="24">
        <f t="shared" si="3"/>
        <v>24.185335310490675</v>
      </c>
      <c r="J39" s="1"/>
    </row>
    <row r="40" spans="1:10" ht="30.75" customHeight="1" x14ac:dyDescent="0.25">
      <c r="A40" s="8"/>
      <c r="B40" s="40" t="s">
        <v>27</v>
      </c>
      <c r="C40" s="25">
        <v>33651294</v>
      </c>
      <c r="D40" s="30">
        <v>26078872</v>
      </c>
      <c r="E40" s="25">
        <v>5677953.8099999996</v>
      </c>
      <c r="F40" s="30">
        <v>6203346.6900000004</v>
      </c>
      <c r="G40" s="23">
        <f t="shared" si="1"/>
        <v>525392.88000000082</v>
      </c>
      <c r="H40" s="54">
        <f t="shared" si="2"/>
        <v>16.872913742930656</v>
      </c>
      <c r="I40" s="24">
        <f t="shared" si="3"/>
        <v>23.786867353772053</v>
      </c>
      <c r="J40" s="1"/>
    </row>
    <row r="41" spans="1:10" ht="33" customHeight="1" x14ac:dyDescent="0.25">
      <c r="A41" s="8"/>
      <c r="B41" s="41" t="s">
        <v>28</v>
      </c>
      <c r="C41" s="25">
        <v>900000</v>
      </c>
      <c r="D41" s="30"/>
      <c r="E41" s="25">
        <v>90580.31</v>
      </c>
      <c r="F41" s="30"/>
      <c r="G41" s="23">
        <f t="shared" si="1"/>
        <v>-90580.31</v>
      </c>
      <c r="H41" s="54">
        <f t="shared" si="2"/>
        <v>10.064478888888889</v>
      </c>
      <c r="I41" s="24" t="e">
        <f t="shared" si="3"/>
        <v>#DIV/0!</v>
      </c>
      <c r="J41" s="1"/>
    </row>
    <row r="42" spans="1:10" ht="31.5" x14ac:dyDescent="0.25">
      <c r="A42" s="8"/>
      <c r="B42" s="40" t="s">
        <v>44</v>
      </c>
      <c r="C42" s="25">
        <v>100000</v>
      </c>
      <c r="D42" s="30">
        <v>182400</v>
      </c>
      <c r="E42" s="25">
        <v>32500</v>
      </c>
      <c r="F42" s="30">
        <v>148030</v>
      </c>
      <c r="G42" s="23">
        <f t="shared" si="1"/>
        <v>115530</v>
      </c>
      <c r="H42" s="54">
        <f t="shared" si="2"/>
        <v>32.5</v>
      </c>
      <c r="I42" s="24">
        <f t="shared" si="3"/>
        <v>81.156798245614041</v>
      </c>
      <c r="J42" s="1"/>
    </row>
    <row r="43" spans="1:10" ht="47.25" customHeight="1" x14ac:dyDescent="0.25">
      <c r="A43" s="8">
        <v>12</v>
      </c>
      <c r="B43" s="35" t="s">
        <v>33</v>
      </c>
      <c r="C43" s="22">
        <f>C44+C45</f>
        <v>1576200</v>
      </c>
      <c r="D43" s="27">
        <f t="shared" ref="D43:F43" si="13">D44+D45</f>
        <v>1624467</v>
      </c>
      <c r="E43" s="22">
        <f t="shared" si="13"/>
        <v>807831.56</v>
      </c>
      <c r="F43" s="27">
        <f t="shared" si="13"/>
        <v>1078608.5900000001</v>
      </c>
      <c r="G43" s="23">
        <f t="shared" si="1"/>
        <v>270777.03000000003</v>
      </c>
      <c r="H43" s="54">
        <f t="shared" si="2"/>
        <v>51.251843674660577</v>
      </c>
      <c r="I43" s="24">
        <f t="shared" si="3"/>
        <v>66.397691673638192</v>
      </c>
      <c r="J43" s="1"/>
    </row>
    <row r="44" spans="1:10" ht="31.5" customHeight="1" x14ac:dyDescent="0.25">
      <c r="A44" s="8"/>
      <c r="B44" s="44" t="s">
        <v>6</v>
      </c>
      <c r="C44" s="25">
        <v>611600</v>
      </c>
      <c r="D44" s="30">
        <v>698267</v>
      </c>
      <c r="E44" s="25">
        <v>458696.97</v>
      </c>
      <c r="F44" s="30">
        <v>504308.59</v>
      </c>
      <c r="G44" s="23">
        <f t="shared" si="1"/>
        <v>45611.620000000054</v>
      </c>
      <c r="H44" s="54">
        <f t="shared" si="2"/>
        <v>74.999504578155651</v>
      </c>
      <c r="I44" s="24">
        <f t="shared" si="3"/>
        <v>72.222887520103342</v>
      </c>
      <c r="J44" s="1"/>
    </row>
    <row r="45" spans="1:10" ht="39" customHeight="1" x14ac:dyDescent="0.25">
      <c r="A45" s="8"/>
      <c r="B45" s="42" t="s">
        <v>40</v>
      </c>
      <c r="C45" s="25">
        <v>964600</v>
      </c>
      <c r="D45" s="30">
        <v>926200</v>
      </c>
      <c r="E45" s="25">
        <v>349134.59</v>
      </c>
      <c r="F45" s="30">
        <v>574300</v>
      </c>
      <c r="G45" s="23">
        <f t="shared" si="1"/>
        <v>225165.40999999997</v>
      </c>
      <c r="H45" s="54">
        <f t="shared" si="2"/>
        <v>36.194753265602323</v>
      </c>
      <c r="I45" s="24">
        <f t="shared" si="3"/>
        <v>62.006046210321742</v>
      </c>
      <c r="J45" s="1"/>
    </row>
    <row r="46" spans="1:10" ht="65.25" customHeight="1" x14ac:dyDescent="0.25">
      <c r="A46" s="8">
        <v>13</v>
      </c>
      <c r="B46" s="4" t="s">
        <v>34</v>
      </c>
      <c r="C46" s="22">
        <f>C47+C48</f>
        <v>672344</v>
      </c>
      <c r="D46" s="27">
        <f t="shared" ref="D46:F46" si="14">D47+D48</f>
        <v>685300</v>
      </c>
      <c r="E46" s="22">
        <f t="shared" si="14"/>
        <v>376814</v>
      </c>
      <c r="F46" s="27">
        <f t="shared" si="14"/>
        <v>38700</v>
      </c>
      <c r="G46" s="23">
        <f t="shared" si="1"/>
        <v>-338114</v>
      </c>
      <c r="H46" s="54">
        <f t="shared" si="2"/>
        <v>56.044822293349824</v>
      </c>
      <c r="I46" s="24">
        <f t="shared" si="3"/>
        <v>5.6471618269371078</v>
      </c>
      <c r="J46" s="1"/>
    </row>
    <row r="47" spans="1:10" ht="126" x14ac:dyDescent="0.25">
      <c r="A47" s="8"/>
      <c r="B47" s="44" t="s">
        <v>35</v>
      </c>
      <c r="C47" s="25">
        <v>522344</v>
      </c>
      <c r="D47" s="30">
        <v>485300</v>
      </c>
      <c r="E47" s="25"/>
      <c r="F47" s="30">
        <v>38700</v>
      </c>
      <c r="G47" s="23">
        <f t="shared" si="1"/>
        <v>38700</v>
      </c>
      <c r="H47" s="54">
        <f t="shared" si="2"/>
        <v>0</v>
      </c>
      <c r="I47" s="24">
        <f t="shared" si="3"/>
        <v>7.9744487945600655</v>
      </c>
      <c r="J47" s="1"/>
    </row>
    <row r="48" spans="1:10" ht="110.25" customHeight="1" x14ac:dyDescent="0.25">
      <c r="A48" s="14"/>
      <c r="B48" s="44" t="s">
        <v>45</v>
      </c>
      <c r="C48" s="25">
        <v>150000</v>
      </c>
      <c r="D48" s="30">
        <v>200000</v>
      </c>
      <c r="E48" s="25">
        <v>376814</v>
      </c>
      <c r="F48" s="30"/>
      <c r="G48" s="23">
        <f t="shared" si="1"/>
        <v>-376814</v>
      </c>
      <c r="H48" s="54">
        <f t="shared" si="2"/>
        <v>251.20933333333335</v>
      </c>
      <c r="I48" s="24">
        <f t="shared" si="3"/>
        <v>0</v>
      </c>
    </row>
    <row r="49" spans="1:9" ht="78.75" x14ac:dyDescent="0.25">
      <c r="A49" s="8">
        <v>14</v>
      </c>
      <c r="B49" s="4" t="s">
        <v>29</v>
      </c>
      <c r="C49" s="33">
        <f t="shared" ref="C49:F49" si="15">C50+C51</f>
        <v>7897737</v>
      </c>
      <c r="D49" s="75">
        <f t="shared" si="15"/>
        <v>28431511</v>
      </c>
      <c r="E49" s="33">
        <f t="shared" si="15"/>
        <v>5971130.4699999997</v>
      </c>
      <c r="F49" s="75">
        <f t="shared" si="15"/>
        <v>11610391.640000001</v>
      </c>
      <c r="G49" s="23">
        <f t="shared" si="1"/>
        <v>5639261.1700000009</v>
      </c>
      <c r="H49" s="54">
        <f t="shared" si="2"/>
        <v>75.605587651247447</v>
      </c>
      <c r="I49" s="24">
        <f t="shared" si="3"/>
        <v>40.836351047258802</v>
      </c>
    </row>
    <row r="50" spans="1:9" ht="31.5" x14ac:dyDescent="0.25">
      <c r="A50" s="15"/>
      <c r="B50" s="44" t="s">
        <v>30</v>
      </c>
      <c r="C50" s="25">
        <v>5382681</v>
      </c>
      <c r="D50" s="30">
        <v>24993442</v>
      </c>
      <c r="E50" s="25">
        <v>4485567</v>
      </c>
      <c r="F50" s="30">
        <v>9120821.2100000009</v>
      </c>
      <c r="G50" s="23">
        <f t="shared" si="1"/>
        <v>4635254.2100000009</v>
      </c>
      <c r="H50" s="54">
        <f t="shared" si="2"/>
        <v>83.333324044282023</v>
      </c>
      <c r="I50" s="24">
        <f t="shared" si="3"/>
        <v>36.492857646417818</v>
      </c>
    </row>
    <row r="51" spans="1:9" ht="31.5" x14ac:dyDescent="0.25">
      <c r="A51" s="14"/>
      <c r="B51" s="44" t="s">
        <v>6</v>
      </c>
      <c r="C51" s="25">
        <v>2515056</v>
      </c>
      <c r="D51" s="30">
        <v>3438069</v>
      </c>
      <c r="E51" s="25">
        <v>1485563.47</v>
      </c>
      <c r="F51" s="30">
        <v>2489570.4300000002</v>
      </c>
      <c r="G51" s="23">
        <f t="shared" si="1"/>
        <v>1004006.9600000002</v>
      </c>
      <c r="H51" s="54">
        <f t="shared" si="2"/>
        <v>59.066814814461388</v>
      </c>
      <c r="I51" s="24">
        <f t="shared" si="3"/>
        <v>72.41188091338482</v>
      </c>
    </row>
    <row r="52" spans="1:9" ht="31.5" x14ac:dyDescent="0.25">
      <c r="A52" s="16">
        <v>15</v>
      </c>
      <c r="B52" s="35" t="s">
        <v>2</v>
      </c>
      <c r="C52" s="22">
        <f>C53+C54</f>
        <v>355800</v>
      </c>
      <c r="D52" s="27">
        <f t="shared" ref="D52:F52" si="16">D53+D54</f>
        <v>422480</v>
      </c>
      <c r="E52" s="22">
        <f t="shared" si="16"/>
        <v>232581.41</v>
      </c>
      <c r="F52" s="27">
        <f t="shared" si="16"/>
        <v>245491.13</v>
      </c>
      <c r="G52" s="23">
        <f t="shared" si="1"/>
        <v>12909.720000000001</v>
      </c>
      <c r="H52" s="54">
        <f t="shared" si="2"/>
        <v>65.368580663293983</v>
      </c>
      <c r="I52" s="24">
        <f t="shared" si="3"/>
        <v>58.10716010225336</v>
      </c>
    </row>
    <row r="53" spans="1:9" ht="33" customHeight="1" x14ac:dyDescent="0.25">
      <c r="A53" s="16"/>
      <c r="B53" s="44" t="s">
        <v>31</v>
      </c>
      <c r="C53" s="25">
        <v>50000</v>
      </c>
      <c r="D53" s="30">
        <v>50000</v>
      </c>
      <c r="E53" s="25">
        <v>3230.43</v>
      </c>
      <c r="F53" s="30">
        <v>32983.43</v>
      </c>
      <c r="G53" s="23">
        <f t="shared" si="1"/>
        <v>29753</v>
      </c>
      <c r="H53" s="54">
        <f t="shared" si="2"/>
        <v>6.4608600000000003</v>
      </c>
      <c r="I53" s="24">
        <f t="shared" si="3"/>
        <v>65.966860000000011</v>
      </c>
    </row>
    <row r="54" spans="1:9" ht="18.75" customHeight="1" x14ac:dyDescent="0.25">
      <c r="A54" s="14"/>
      <c r="B54" s="44" t="s">
        <v>32</v>
      </c>
      <c r="C54" s="25">
        <v>305800</v>
      </c>
      <c r="D54" s="30">
        <v>372480</v>
      </c>
      <c r="E54" s="25">
        <v>229350.98</v>
      </c>
      <c r="F54" s="30">
        <v>212507.7</v>
      </c>
      <c r="G54" s="23">
        <f t="shared" si="1"/>
        <v>-16843.28</v>
      </c>
      <c r="H54" s="54">
        <f t="shared" si="2"/>
        <v>75.000320470896014</v>
      </c>
      <c r="I54" s="24">
        <f t="shared" si="3"/>
        <v>57.052110180412377</v>
      </c>
    </row>
    <row r="55" spans="1:9" ht="30.75" customHeight="1" x14ac:dyDescent="0.25">
      <c r="A55" s="16">
        <v>16</v>
      </c>
      <c r="B55" s="4" t="s">
        <v>37</v>
      </c>
      <c r="C55" s="22">
        <f>C56</f>
        <v>21000</v>
      </c>
      <c r="D55" s="27">
        <f>D56</f>
        <v>90500</v>
      </c>
      <c r="E55" s="22">
        <v>14298.39</v>
      </c>
      <c r="F55" s="27">
        <f t="shared" ref="F55" si="17">F56</f>
        <v>82108.800000000003</v>
      </c>
      <c r="G55" s="23">
        <f t="shared" si="1"/>
        <v>67810.41</v>
      </c>
      <c r="H55" s="54">
        <f t="shared" si="2"/>
        <v>68.087571428571422</v>
      </c>
      <c r="I55" s="24">
        <f t="shared" si="3"/>
        <v>90.727955801104969</v>
      </c>
    </row>
    <row r="56" spans="1:9" ht="47.25" x14ac:dyDescent="0.25">
      <c r="A56" s="14"/>
      <c r="B56" s="44" t="s">
        <v>38</v>
      </c>
      <c r="C56" s="25">
        <v>21000</v>
      </c>
      <c r="D56" s="30">
        <v>90500</v>
      </c>
      <c r="E56" s="25">
        <v>14298.39</v>
      </c>
      <c r="F56" s="30">
        <v>82108.800000000003</v>
      </c>
      <c r="G56" s="23">
        <f t="shared" si="1"/>
        <v>67810.41</v>
      </c>
      <c r="H56" s="54">
        <f t="shared" si="2"/>
        <v>68.087571428571422</v>
      </c>
      <c r="I56" s="24">
        <f t="shared" si="3"/>
        <v>90.727955801104969</v>
      </c>
    </row>
    <row r="57" spans="1:9" ht="70.5" customHeight="1" x14ac:dyDescent="0.25">
      <c r="A57" s="49">
        <v>17</v>
      </c>
      <c r="B57" s="43" t="s">
        <v>41</v>
      </c>
      <c r="C57" s="22">
        <f>C58</f>
        <v>0</v>
      </c>
      <c r="D57" s="27">
        <f>D58</f>
        <v>40000</v>
      </c>
      <c r="E57" s="22"/>
      <c r="F57" s="27">
        <f t="shared" ref="F57" si="18">F58</f>
        <v>0</v>
      </c>
      <c r="G57" s="23">
        <f t="shared" si="1"/>
        <v>0</v>
      </c>
      <c r="H57" s="54" t="e">
        <f t="shared" si="2"/>
        <v>#DIV/0!</v>
      </c>
      <c r="I57" s="24"/>
    </row>
    <row r="58" spans="1:9" ht="31.5" customHeight="1" x14ac:dyDescent="0.25">
      <c r="A58" s="14"/>
      <c r="B58" s="44" t="s">
        <v>42</v>
      </c>
      <c r="C58" s="25"/>
      <c r="D58" s="30">
        <v>40000</v>
      </c>
      <c r="E58" s="32"/>
      <c r="F58" s="79"/>
      <c r="G58" s="23">
        <f t="shared" si="1"/>
        <v>0</v>
      </c>
      <c r="H58" s="54" t="e">
        <f t="shared" si="2"/>
        <v>#DIV/0!</v>
      </c>
      <c r="I58" s="24"/>
    </row>
    <row r="59" spans="1:9" s="10" customFormat="1" ht="78.75" x14ac:dyDescent="0.25">
      <c r="A59" s="16">
        <v>18</v>
      </c>
      <c r="B59" s="43" t="s">
        <v>46</v>
      </c>
      <c r="C59" s="22">
        <f>C60</f>
        <v>90000</v>
      </c>
      <c r="D59" s="27">
        <f t="shared" ref="D59:F59" si="19">D60</f>
        <v>76800</v>
      </c>
      <c r="E59" s="22">
        <f t="shared" si="19"/>
        <v>35000</v>
      </c>
      <c r="F59" s="27">
        <f t="shared" si="19"/>
        <v>41800</v>
      </c>
      <c r="G59" s="23">
        <f t="shared" si="1"/>
        <v>6800</v>
      </c>
      <c r="H59" s="54">
        <f t="shared" si="2"/>
        <v>38.888888888888893</v>
      </c>
      <c r="I59" s="24">
        <f t="shared" si="3"/>
        <v>54.427083333333336</v>
      </c>
    </row>
    <row r="60" spans="1:9" ht="31.5" x14ac:dyDescent="0.25">
      <c r="A60" s="14"/>
      <c r="B60" s="44" t="s">
        <v>52</v>
      </c>
      <c r="C60" s="25">
        <v>90000</v>
      </c>
      <c r="D60" s="30">
        <v>76800</v>
      </c>
      <c r="E60" s="25">
        <v>35000</v>
      </c>
      <c r="F60" s="30">
        <v>41800</v>
      </c>
      <c r="G60" s="23">
        <f t="shared" si="1"/>
        <v>6800</v>
      </c>
      <c r="H60" s="54">
        <f t="shared" si="2"/>
        <v>38.888888888888893</v>
      </c>
      <c r="I60" s="24">
        <f t="shared" si="3"/>
        <v>54.427083333333336</v>
      </c>
    </row>
    <row r="61" spans="1:9" ht="63" x14ac:dyDescent="0.25">
      <c r="A61" s="49">
        <v>19</v>
      </c>
      <c r="B61" s="47" t="s">
        <v>53</v>
      </c>
      <c r="C61" s="50">
        <f>C62</f>
        <v>10000</v>
      </c>
      <c r="D61" s="76">
        <f>D62</f>
        <v>0</v>
      </c>
      <c r="E61" s="50"/>
      <c r="F61" s="76">
        <f>F62</f>
        <v>0</v>
      </c>
      <c r="G61" s="23">
        <f t="shared" si="1"/>
        <v>0</v>
      </c>
      <c r="H61" s="54"/>
      <c r="I61" s="24"/>
    </row>
    <row r="62" spans="1:9" ht="48" thickBot="1" x14ac:dyDescent="0.3">
      <c r="A62" s="14"/>
      <c r="B62" s="48" t="s">
        <v>54</v>
      </c>
      <c r="C62" s="25">
        <v>10000</v>
      </c>
      <c r="D62" s="30"/>
      <c r="E62" s="25"/>
      <c r="F62" s="76"/>
      <c r="G62" s="23">
        <f t="shared" si="1"/>
        <v>0</v>
      </c>
      <c r="H62" s="54"/>
      <c r="I62" s="24"/>
    </row>
    <row r="63" spans="1:9" ht="48" thickBot="1" x14ac:dyDescent="0.3">
      <c r="A63" s="14"/>
      <c r="B63" s="56" t="s">
        <v>58</v>
      </c>
      <c r="C63" s="25"/>
      <c r="D63" s="76">
        <f>D64</f>
        <v>407936</v>
      </c>
      <c r="E63" s="25"/>
      <c r="F63" s="76">
        <f>F64</f>
        <v>0</v>
      </c>
      <c r="G63" s="23"/>
      <c r="H63" s="54"/>
      <c r="I63" s="24"/>
    </row>
    <row r="64" spans="1:9" ht="32.25" thickBot="1" x14ac:dyDescent="0.3">
      <c r="A64" s="14"/>
      <c r="B64" s="57" t="s">
        <v>59</v>
      </c>
      <c r="C64" s="25"/>
      <c r="D64" s="30">
        <v>407936</v>
      </c>
      <c r="E64" s="25"/>
      <c r="F64" s="30"/>
      <c r="G64" s="23"/>
      <c r="H64" s="54"/>
      <c r="I64" s="24"/>
    </row>
    <row r="65" spans="1:9" ht="15.75" x14ac:dyDescent="0.25">
      <c r="A65" s="14"/>
      <c r="B65" s="35" t="s">
        <v>36</v>
      </c>
      <c r="C65" s="22">
        <f>C8+C12+C16+C20+C24+C22+C27+C30+C34+C36+C39+C43+C46+C49+C52+C55+C57+C59+C61+C63</f>
        <v>328780311</v>
      </c>
      <c r="D65" s="27">
        <f>D8+D12+D16+D20+D24+D22+D27+D30+D34+D36+D39+D43+D46+D49+D52+D55+D57+D59+D61+D63</f>
        <v>415917587</v>
      </c>
      <c r="E65" s="22">
        <f t="shared" ref="E65" si="20">E8+E12+E16+E20+E24+E22+E27+E30+E34+E36+E39+E43+E46+E49+E52+E55+E57+E59+E63</f>
        <v>214309116.31999999</v>
      </c>
      <c r="F65" s="27">
        <f>F8+F12+F16+F20+F24+F22+F27+F30+F34+F36+F39+F43+F46+F49+F52+F55+F57+F59+F61+F63</f>
        <v>268498296.11000001</v>
      </c>
      <c r="G65" s="23">
        <f t="shared" si="1"/>
        <v>54189179.790000021</v>
      </c>
      <c r="H65" s="54">
        <f t="shared" si="2"/>
        <v>65.183074883094193</v>
      </c>
      <c r="I65" s="24">
        <f t="shared" si="3"/>
        <v>64.555648643441472</v>
      </c>
    </row>
  </sheetData>
  <mergeCells count="9">
    <mergeCell ref="G1:I1"/>
    <mergeCell ref="E5:G5"/>
    <mergeCell ref="I5:I6"/>
    <mergeCell ref="A5:A6"/>
    <mergeCell ref="C5:C6"/>
    <mergeCell ref="B5:B6"/>
    <mergeCell ref="D5:D6"/>
    <mergeCell ref="H5:H6"/>
    <mergeCell ref="B2:G2"/>
  </mergeCells>
  <hyperlinks>
    <hyperlink ref="B16" r:id="rId1" display="consultantplus://offline/ref=E97347D6B77F70281CE5D7EBD1CAB268A8B45EF8332E6DA40B8521BFAB0D6CCFEA988E8E1FFB6635396C7E62g4L"/>
    <hyperlink ref="B17" r:id="rId2" display="consultantplus://offline/ref=E97347D6B77F70281CE5D7EBD1CAB268A8B45EF8332E6DA40B8521BFAB0D6CCFEA988E8E1FFB6635396E7762g6L"/>
    <hyperlink ref="B33" r:id="rId3" display="consultantplus://offline/ref=20CEF4BA013D12EF2B43706371C6983BB1337ADFE76B8FD0FDE497C687212703773082EB8EA1DFFC98BB2B3Ds7M"/>
    <hyperlink ref="B40" r:id="rId4" display="consultantplus://offline/ref=C6EF3AE28B6C46D1117CBBA251A07B11C6C7C5768D6761820E322DA1BBA42282C9440EEF08E6CC43400235U6VEM"/>
    <hyperlink ref="B42" r:id="rId5" display="consultantplus://offline/ref=C6EF3AE28B6C46D1117CBBA251A07B11C6C7C5768D6761820E322DA1BBA42282C9440EEF08E6CC43400235U6VEM"/>
    <hyperlink ref="B41" r:id="rId6" display="consultantplus://offline/ref=C6EF3AE28B6C46D1117CBBA251A07B11C6C7C5768D6761820E322DA1BBA42282C9440EEF08E6CC43400235U6VEM"/>
  </hyperlinks>
  <pageMargins left="0.7" right="0.7" top="0.75" bottom="0.75" header="0.3" footer="0.3"/>
  <pageSetup paperSize="9" scale="62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</dc:creator>
  <cp:lastModifiedBy>Морозова</cp:lastModifiedBy>
  <cp:lastPrinted>2020-01-24T07:51:56Z</cp:lastPrinted>
  <dcterms:created xsi:type="dcterms:W3CDTF">2017-03-23T06:06:14Z</dcterms:created>
  <dcterms:modified xsi:type="dcterms:W3CDTF">2021-10-20T11:42:42Z</dcterms:modified>
</cp:coreProperties>
</file>